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S:\A-Projekty 2016\16-ON Jičín_Obermeyer\Sanit_DPS_2017\D.1.4.1.3 - ZTI-Plynovod_DPS\15033-DPS-D.1.4.1.3_PDF\"/>
    </mc:Choice>
  </mc:AlternateContent>
  <bookViews>
    <workbookView xWindow="0" yWindow="0" windowWidth="21570" windowHeight="11595"/>
  </bookViews>
  <sheets>
    <sheet name="D.1.4.1.3 - ZTI-PLYNOVOD" sheetId="7" r:id="rId1"/>
    <sheet name="Pokyny pro vyplnění" sheetId="8" r:id="rId2"/>
  </sheets>
  <definedNames>
    <definedName name="_xlnm._FilterDatabase" localSheetId="0" hidden="1">'D.1.4.1.3 - ZTI-PLYNOVOD'!$C$78:$K$230</definedName>
    <definedName name="_xlnm.Print_Titles" localSheetId="0">'D.1.4.1.3 - ZTI-PLYNOVOD'!$78:$78</definedName>
    <definedName name="_xlnm.Print_Area" localSheetId="0">'D.1.4.1.3 - ZTI-PLYNOVOD'!$C$4:$J$36,'D.1.4.1.3 - ZTI-PLYNOVOD'!$C$42:$J$60,'D.1.4.1.3 - ZTI-PLYNOVOD'!$C$66:$K$230</definedName>
    <definedName name="_xlnm.Print_Area" localSheetId="1">'Pokyny pro vyplnění'!$B$2:$K$69,'Pokyny pro vyplnění'!$B$72:$K$116,'Pokyny pro vyplnění'!$B$119:$K$188,'Pokyny pro vyplnění'!$B$196:$K$216</definedName>
  </definedNames>
  <calcPr calcId="171027"/>
</workbook>
</file>

<file path=xl/calcChain.xml><?xml version="1.0" encoding="utf-8"?>
<calcChain xmlns="http://schemas.openxmlformats.org/spreadsheetml/2006/main">
  <c r="BI227" i="7" l="1"/>
  <c r="BH227" i="7"/>
  <c r="BG227" i="7"/>
  <c r="BF227" i="7"/>
  <c r="T227" i="7"/>
  <c r="R227" i="7"/>
  <c r="P227" i="7"/>
  <c r="BK227" i="7"/>
  <c r="J227" i="7"/>
  <c r="BE227" i="7" s="1"/>
  <c r="BI224" i="7"/>
  <c r="BH224" i="7"/>
  <c r="BG224" i="7"/>
  <c r="BF224" i="7"/>
  <c r="T224" i="7"/>
  <c r="R224" i="7"/>
  <c r="P224" i="7"/>
  <c r="BK224" i="7"/>
  <c r="J224" i="7"/>
  <c r="BE224" i="7" s="1"/>
  <c r="BI220" i="7"/>
  <c r="BH220" i="7"/>
  <c r="BG220" i="7"/>
  <c r="BF220" i="7"/>
  <c r="BE220" i="7"/>
  <c r="T220" i="7"/>
  <c r="T219" i="7" s="1"/>
  <c r="R220" i="7"/>
  <c r="R219" i="7" s="1"/>
  <c r="P220" i="7"/>
  <c r="P219" i="7" s="1"/>
  <c r="BK220" i="7"/>
  <c r="BK219" i="7" s="1"/>
  <c r="J219" i="7" s="1"/>
  <c r="J59" i="7" s="1"/>
  <c r="J220" i="7"/>
  <c r="BI215" i="7"/>
  <c r="BH215" i="7"/>
  <c r="BG215" i="7"/>
  <c r="BF215" i="7"/>
  <c r="BE215" i="7"/>
  <c r="T215" i="7"/>
  <c r="R215" i="7"/>
  <c r="P215" i="7"/>
  <c r="BK215" i="7"/>
  <c r="J215" i="7"/>
  <c r="BI211" i="7"/>
  <c r="BH211" i="7"/>
  <c r="BG211" i="7"/>
  <c r="BF211" i="7"/>
  <c r="T211" i="7"/>
  <c r="R211" i="7"/>
  <c r="P211" i="7"/>
  <c r="BK211" i="7"/>
  <c r="J211" i="7"/>
  <c r="BE211" i="7" s="1"/>
  <c r="BI207" i="7"/>
  <c r="BH207" i="7"/>
  <c r="BG207" i="7"/>
  <c r="BF207" i="7"/>
  <c r="BE207" i="7"/>
  <c r="T207" i="7"/>
  <c r="R207" i="7"/>
  <c r="P207" i="7"/>
  <c r="BK207" i="7"/>
  <c r="J207" i="7"/>
  <c r="BI203" i="7"/>
  <c r="BH203" i="7"/>
  <c r="BG203" i="7"/>
  <c r="BF203" i="7"/>
  <c r="T203" i="7"/>
  <c r="R203" i="7"/>
  <c r="P203" i="7"/>
  <c r="BK203" i="7"/>
  <c r="J203" i="7"/>
  <c r="BE203" i="7" s="1"/>
  <c r="BI199" i="7"/>
  <c r="BH199" i="7"/>
  <c r="BG199" i="7"/>
  <c r="BF199" i="7"/>
  <c r="BE199" i="7"/>
  <c r="T199" i="7"/>
  <c r="R199" i="7"/>
  <c r="P199" i="7"/>
  <c r="BK199" i="7"/>
  <c r="J199" i="7"/>
  <c r="BI195" i="7"/>
  <c r="BH195" i="7"/>
  <c r="BG195" i="7"/>
  <c r="BF195" i="7"/>
  <c r="T195" i="7"/>
  <c r="R195" i="7"/>
  <c r="P195" i="7"/>
  <c r="BK195" i="7"/>
  <c r="J195" i="7"/>
  <c r="BE195" i="7" s="1"/>
  <c r="BI191" i="7"/>
  <c r="BH191" i="7"/>
  <c r="BG191" i="7"/>
  <c r="BF191" i="7"/>
  <c r="BE191" i="7"/>
  <c r="T191" i="7"/>
  <c r="R191" i="7"/>
  <c r="P191" i="7"/>
  <c r="BK191" i="7"/>
  <c r="J191" i="7"/>
  <c r="BI187" i="7"/>
  <c r="BH187" i="7"/>
  <c r="BG187" i="7"/>
  <c r="BF187" i="7"/>
  <c r="T187" i="7"/>
  <c r="R187" i="7"/>
  <c r="P187" i="7"/>
  <c r="BK187" i="7"/>
  <c r="J187" i="7"/>
  <c r="BE187" i="7" s="1"/>
  <c r="BI183" i="7"/>
  <c r="BH183" i="7"/>
  <c r="BG183" i="7"/>
  <c r="BF183" i="7"/>
  <c r="BE183" i="7"/>
  <c r="T183" i="7"/>
  <c r="R183" i="7"/>
  <c r="P183" i="7"/>
  <c r="BK183" i="7"/>
  <c r="J183" i="7"/>
  <c r="BI177" i="7"/>
  <c r="BH177" i="7"/>
  <c r="BG177" i="7"/>
  <c r="BF177" i="7"/>
  <c r="T177" i="7"/>
  <c r="R177" i="7"/>
  <c r="P177" i="7"/>
  <c r="BK177" i="7"/>
  <c r="J177" i="7"/>
  <c r="BE177" i="7" s="1"/>
  <c r="BI171" i="7"/>
  <c r="BH171" i="7"/>
  <c r="BG171" i="7"/>
  <c r="BF171" i="7"/>
  <c r="BE171" i="7"/>
  <c r="T171" i="7"/>
  <c r="R171" i="7"/>
  <c r="P171" i="7"/>
  <c r="BK171" i="7"/>
  <c r="J171" i="7"/>
  <c r="BI165" i="7"/>
  <c r="BH165" i="7"/>
  <c r="BG165" i="7"/>
  <c r="BF165" i="7"/>
  <c r="T165" i="7"/>
  <c r="R165" i="7"/>
  <c r="P165" i="7"/>
  <c r="BK165" i="7"/>
  <c r="J165" i="7"/>
  <c r="BE165" i="7" s="1"/>
  <c r="BI159" i="7"/>
  <c r="BH159" i="7"/>
  <c r="BG159" i="7"/>
  <c r="BF159" i="7"/>
  <c r="BE159" i="7"/>
  <c r="T159" i="7"/>
  <c r="R159" i="7"/>
  <c r="P159" i="7"/>
  <c r="BK159" i="7"/>
  <c r="J159" i="7"/>
  <c r="BI153" i="7"/>
  <c r="BH153" i="7"/>
  <c r="BG153" i="7"/>
  <c r="BF153" i="7"/>
  <c r="T153" i="7"/>
  <c r="R153" i="7"/>
  <c r="P153" i="7"/>
  <c r="BK153" i="7"/>
  <c r="J153" i="7"/>
  <c r="BE153" i="7" s="1"/>
  <c r="BI147" i="7"/>
  <c r="BH147" i="7"/>
  <c r="BG147" i="7"/>
  <c r="BF147" i="7"/>
  <c r="BE147" i="7"/>
  <c r="T147" i="7"/>
  <c r="R147" i="7"/>
  <c r="P147" i="7"/>
  <c r="BK147" i="7"/>
  <c r="J147" i="7"/>
  <c r="BI142" i="7"/>
  <c r="BH142" i="7"/>
  <c r="BG142" i="7"/>
  <c r="BF142" i="7"/>
  <c r="T142" i="7"/>
  <c r="R142" i="7"/>
  <c r="P142" i="7"/>
  <c r="BK142" i="7"/>
  <c r="J142" i="7"/>
  <c r="BE142" i="7" s="1"/>
  <c r="BI136" i="7"/>
  <c r="BH136" i="7"/>
  <c r="BG136" i="7"/>
  <c r="BF136" i="7"/>
  <c r="BE136" i="7"/>
  <c r="T136" i="7"/>
  <c r="R136" i="7"/>
  <c r="P136" i="7"/>
  <c r="BK136" i="7"/>
  <c r="J136" i="7"/>
  <c r="BI131" i="7"/>
  <c r="BH131" i="7"/>
  <c r="BG131" i="7"/>
  <c r="BF131" i="7"/>
  <c r="T131" i="7"/>
  <c r="R131" i="7"/>
  <c r="P131" i="7"/>
  <c r="BK131" i="7"/>
  <c r="J131" i="7"/>
  <c r="BE131" i="7" s="1"/>
  <c r="BI126" i="7"/>
  <c r="BH126" i="7"/>
  <c r="BG126" i="7"/>
  <c r="BF126" i="7"/>
  <c r="BE126" i="7"/>
  <c r="T126" i="7"/>
  <c r="R126" i="7"/>
  <c r="P126" i="7"/>
  <c r="BK126" i="7"/>
  <c r="J126" i="7"/>
  <c r="BI121" i="7"/>
  <c r="BH121" i="7"/>
  <c r="BG121" i="7"/>
  <c r="BF121" i="7"/>
  <c r="T121" i="7"/>
  <c r="R121" i="7"/>
  <c r="P121" i="7"/>
  <c r="BK121" i="7"/>
  <c r="J121" i="7"/>
  <c r="BE121" i="7" s="1"/>
  <c r="BI116" i="7"/>
  <c r="BH116" i="7"/>
  <c r="BG116" i="7"/>
  <c r="BF116" i="7"/>
  <c r="BE116" i="7"/>
  <c r="T116" i="7"/>
  <c r="R116" i="7"/>
  <c r="P116" i="7"/>
  <c r="BK116" i="7"/>
  <c r="J116" i="7"/>
  <c r="BI112" i="7"/>
  <c r="BH112" i="7"/>
  <c r="BG112" i="7"/>
  <c r="BF112" i="7"/>
  <c r="T112" i="7"/>
  <c r="R112" i="7"/>
  <c r="P112" i="7"/>
  <c r="BK112" i="7"/>
  <c r="J112" i="7"/>
  <c r="BE112" i="7" s="1"/>
  <c r="BI106" i="7"/>
  <c r="BH106" i="7"/>
  <c r="BG106" i="7"/>
  <c r="BF106" i="7"/>
  <c r="BE106" i="7"/>
  <c r="T106" i="7"/>
  <c r="R106" i="7"/>
  <c r="P106" i="7"/>
  <c r="BK106" i="7"/>
  <c r="J106" i="7"/>
  <c r="BI102" i="7"/>
  <c r="BH102" i="7"/>
  <c r="BG102" i="7"/>
  <c r="BF102" i="7"/>
  <c r="T102" i="7"/>
  <c r="R102" i="7"/>
  <c r="P102" i="7"/>
  <c r="BK102" i="7"/>
  <c r="J102" i="7"/>
  <c r="BE102" i="7" s="1"/>
  <c r="BI98" i="7"/>
  <c r="BH98" i="7"/>
  <c r="BG98" i="7"/>
  <c r="BF98" i="7"/>
  <c r="BE98" i="7"/>
  <c r="T98" i="7"/>
  <c r="R98" i="7"/>
  <c r="P98" i="7"/>
  <c r="BK98" i="7"/>
  <c r="J98" i="7"/>
  <c r="BI92" i="7"/>
  <c r="BH92" i="7"/>
  <c r="BG92" i="7"/>
  <c r="BF92" i="7"/>
  <c r="T92" i="7"/>
  <c r="R92" i="7"/>
  <c r="P92" i="7"/>
  <c r="BK92" i="7"/>
  <c r="J92" i="7"/>
  <c r="BE92" i="7" s="1"/>
  <c r="BI87" i="7"/>
  <c r="BH87" i="7"/>
  <c r="BG87" i="7"/>
  <c r="BF87" i="7"/>
  <c r="BE87" i="7"/>
  <c r="T87" i="7"/>
  <c r="R87" i="7"/>
  <c r="P87" i="7"/>
  <c r="BK87" i="7"/>
  <c r="J87" i="7"/>
  <c r="BI82" i="7"/>
  <c r="BH82" i="7"/>
  <c r="F33" i="7" s="1"/>
  <c r="BG82" i="7"/>
  <c r="BF82" i="7"/>
  <c r="J31" i="7" s="1"/>
  <c r="T82" i="7"/>
  <c r="T81" i="7" s="1"/>
  <c r="R82" i="7"/>
  <c r="P82" i="7"/>
  <c r="P81" i="7" s="1"/>
  <c r="P80" i="7" s="1"/>
  <c r="P79" i="7" s="1"/>
  <c r="BK82" i="7"/>
  <c r="BK81" i="7" s="1"/>
  <c r="J82" i="7"/>
  <c r="BE82" i="7" s="1"/>
  <c r="J75" i="7"/>
  <c r="F75" i="7"/>
  <c r="F73" i="7"/>
  <c r="E71" i="7"/>
  <c r="J51" i="7"/>
  <c r="F51" i="7"/>
  <c r="F49" i="7"/>
  <c r="E47" i="7"/>
  <c r="J18" i="7"/>
  <c r="E18" i="7"/>
  <c r="F52" i="7" s="1"/>
  <c r="J17" i="7"/>
  <c r="J12" i="7"/>
  <c r="J73" i="7" s="1"/>
  <c r="E7" i="7"/>
  <c r="E69" i="7" s="1"/>
  <c r="E45" i="7" l="1"/>
  <c r="J81" i="7"/>
  <c r="J58" i="7" s="1"/>
  <c r="BK80" i="7"/>
  <c r="F32" i="7"/>
  <c r="J30" i="7"/>
  <c r="F30" i="7"/>
  <c r="T80" i="7"/>
  <c r="T79" i="7" s="1"/>
  <c r="F34" i="7"/>
  <c r="J49" i="7"/>
  <c r="R81" i="7"/>
  <c r="R80" i="7" s="1"/>
  <c r="R79" i="7" s="1"/>
  <c r="F76" i="7"/>
  <c r="F31" i="7"/>
  <c r="J80" i="7" l="1"/>
  <c r="J57" i="7" s="1"/>
  <c r="BK79" i="7"/>
  <c r="J79" i="7" s="1"/>
  <c r="J27" i="7" l="1"/>
  <c r="J56" i="7"/>
  <c r="J36" i="7" l="1"/>
</calcChain>
</file>

<file path=xl/sharedStrings.xml><?xml version="1.0" encoding="utf-8"?>
<sst xmlns="http://schemas.openxmlformats.org/spreadsheetml/2006/main" count="1910" uniqueCount="432">
  <si>
    <t>List obsahuje:</t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</si>
  <si>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</si>
  <si>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</si>
  <si>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</si>
  <si>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</si>
  <si>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</si>
  <si>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</si>
  <si>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/>
  </si>
  <si>
    <t>CC-CZ:</t>
  </si>
  <si>
    <t>1</t>
  </si>
  <si>
    <t>Místo:</t>
  </si>
  <si>
    <t>Jičín</t>
  </si>
  <si>
    <t>Datum:</t>
  </si>
  <si>
    <t>10</t>
  </si>
  <si>
    <t>Zadavatel:</t>
  </si>
  <si>
    <t>IČ:</t>
  </si>
  <si>
    <t>KRÁLOVEHRADECKÝ KRAJ,PIVOVARSKÉ NÁM.1245,500 03</t>
  </si>
  <si>
    <t>DIČ:</t>
  </si>
  <si>
    <t>Uchazeč:</t>
  </si>
  <si>
    <t>Projektant:</t>
  </si>
  <si>
    <t>Sanit Studio,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</si>
  <si>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</si>
  <si>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</si>
  <si>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</si>
  <si>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</si>
  <si>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</si>
  <si>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</si>
  <si>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</si>
  <si>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</si>
  <si>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</si>
  <si>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</si>
  <si>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</si>
  <si>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</si>
  <si>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</si>
  <si>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</si>
  <si>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</si>
  <si>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</si>
  <si>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</si>
  <si>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</si>
  <si>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</si>
  <si>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STA</t>
  </si>
  <si>
    <t>2</t>
  </si>
  <si>
    <t>{c1196f5c-d6bf-467c-b3d1-c4e14541ff48}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</si>
  <si>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</si>
  <si>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</si>
  <si>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</si>
  <si>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</si>
  <si>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</si>
  <si>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</si>
  <si>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</si>
  <si>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</si>
  <si>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</si>
  <si>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</si>
  <si>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</si>
  <si>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</si>
  <si>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</si>
  <si>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</si>
  <si>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</si>
  <si>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</si>
  <si>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</si>
  <si>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</si>
  <si>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</si>
  <si>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</si>
  <si>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</si>
  <si>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</si>
  <si>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</si>
  <si>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</si>
  <si>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</si>
  <si>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</si>
  <si>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</si>
  <si>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</si>
  <si>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m2</t>
  </si>
  <si>
    <t>CS ÚRS 2017 01</t>
  </si>
  <si>
    <t>4</t>
  </si>
  <si>
    <t>PSC</t>
  </si>
  <si>
    <t>P</t>
  </si>
  <si>
    <t>VV</t>
  </si>
  <si>
    <t>Součet</t>
  </si>
  <si>
    <t>3</t>
  </si>
  <si>
    <t>m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</si>
  <si>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</si>
  <si>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</si>
  <si>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</si>
  <si>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</si>
  <si>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</si>
  <si>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</si>
  <si>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</si>
  <si>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</si>
  <si>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</si>
  <si>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</si>
  <si>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</si>
  <si>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</si>
  <si>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</si>
  <si>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</si>
  <si>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</si>
  <si>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</si>
  <si>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</si>
  <si>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M</t>
  </si>
  <si>
    <t>25</t>
  </si>
  <si>
    <t>26</t>
  </si>
  <si>
    <t>27</t>
  </si>
  <si>
    <t>28</t>
  </si>
  <si>
    <t>29</t>
  </si>
  <si>
    <t>kus</t>
  </si>
  <si>
    <t>vlast. pol.</t>
  </si>
  <si>
    <t>30</t>
  </si>
  <si>
    <t>31</t>
  </si>
  <si>
    <t>32</t>
  </si>
  <si>
    <t>PSV - Práce a dodávky PSV</t>
  </si>
  <si>
    <t xml:space="preserve">    723 - Zdravotechnika - vnitřní plynovod</t>
  </si>
  <si>
    <t xml:space="preserve">Poznámka k souboru cen:_x000D_
1. Cenami -0901 až -0909 se oceňuje jeden úsek, t.j. potrubí od hlavního uzávěru k plynoměru nebo od plynoměru po uzávěry před zařizovacím předmětem nebo výpustkou. 2. Při uzavírání nebo otevírání se za úsek považuje i potrubí od uzávěru stoupacího potrubí k plynoměru. 3. Pro oceňování účasti dodavatele stavebních prací při úředních tlakových zkouškách oprav a rekonstrukcí rozvodů plynu platí čl. 1311 Všeobecných podmínek části A 03. </t>
  </si>
  <si>
    <t>723190907</t>
  </si>
  <si>
    <t>Opravy plynovodního potrubí odvzdušnění a napuštění potrubí</t>
  </si>
  <si>
    <t>Vypracování revizní zprávy plynových zařízení po úspěšně vykonané tlakové zkoušce</t>
  </si>
  <si>
    <t>soubor</t>
  </si>
  <si>
    <t>Poznámka k položce:
Tato položka není v databázi ÚRS. Doklad k provední plynovodu.</t>
  </si>
  <si>
    <t>PSV</t>
  </si>
  <si>
    <t>Práce a dodávky PSV</t>
  </si>
  <si>
    <t>723</t>
  </si>
  <si>
    <t>Zdravotechnika - vnitřní plynovod</t>
  </si>
  <si>
    <t>D.1.4.1.3 - ZTI-PLYNOVOD</t>
  </si>
  <si>
    <t xml:space="preserve">    783 - Dokončovací práce - nátěry</t>
  </si>
  <si>
    <t>723111202</t>
  </si>
  <si>
    <t>Potrubí z ocelových trubek závitových černých spojovaných svařováním, bezešvých běžných DN 15</t>
  </si>
  <si>
    <t>742348851</t>
  </si>
  <si>
    <t>Poznámka k položce:
viz. výkres: 15033-DPS-D.1.4.1.3-SO 01-02, 15033-DPS-D.1.4.1.3-SO 01-04</t>
  </si>
  <si>
    <t>"1.PP"0,5+0,5</t>
  </si>
  <si>
    <t>"2.NP"0,5+0,5+0,5+0,5+0,5+0,5+0,5+0,5</t>
  </si>
  <si>
    <t>723111203</t>
  </si>
  <si>
    <t>Potrubí z ocelových trubek závitových černých spojovaných svařováním, bezešvých běžných DN 20</t>
  </si>
  <si>
    <t>1764668718</t>
  </si>
  <si>
    <t>"1.PP"12+3+1+1+1.++1,6</t>
  </si>
  <si>
    <t>"2.NP"63,5+12,8+26,4</t>
  </si>
  <si>
    <t>723111204</t>
  </si>
  <si>
    <t>Potrubí z ocelových trubek závitových černých spojovaných svařováním, bezešvých běžných DN 25</t>
  </si>
  <si>
    <t>227219424</t>
  </si>
  <si>
    <t>Poznámka k položce:
viz. výkres: 15033-DPS-D.1.4.1.3-SO 01-02, 15033-DPS-D.1.4.1.3-SO 01-03, 15033-DPS-D.1.4.1.3-SO 01-04</t>
  </si>
  <si>
    <t>"1.PP"0,5+12+2+0.95+0,95</t>
  </si>
  <si>
    <t>"stoupačka"8</t>
  </si>
  <si>
    <t>"2.NP"5+1.5+1.5</t>
  </si>
  <si>
    <t>723150306</t>
  </si>
  <si>
    <t>Potrubí z ocelových trubek hladkých černých spojovaných svařováním tvářených za tepla D 44,5/3,2 s tovární dvojitou izolací</t>
  </si>
  <si>
    <t>-2033026370</t>
  </si>
  <si>
    <t>Poznámka k položce:
viz. výkres: 15033-DPS-D.1.4.1.3-SO 01-02</t>
  </si>
  <si>
    <t>"1.PP"1,5</t>
  </si>
  <si>
    <t>723150342</t>
  </si>
  <si>
    <t>Potrubí z ocelových trubek hladkých redukce - zhotovení kováním přes 1 DN DN 40/ 25</t>
  </si>
  <si>
    <t>-1585313578</t>
  </si>
  <si>
    <t>"1.PP"1</t>
  </si>
  <si>
    <t>723150366</t>
  </si>
  <si>
    <t>Potrubí z ocelových trubek hladkých chráničky D 44,5/2,6</t>
  </si>
  <si>
    <t>-360573023</t>
  </si>
  <si>
    <t>"1.PP"0,2+0,2+0,2</t>
  </si>
  <si>
    <t>"stoupačka"0,5+0,5</t>
  </si>
  <si>
    <t>"2.NP"0,2+0,5</t>
  </si>
  <si>
    <t>723150368</t>
  </si>
  <si>
    <t>Potrubí z ocelových trubek hladkých chráničky D 76/3,2</t>
  </si>
  <si>
    <t>2016241402</t>
  </si>
  <si>
    <t>723160204</t>
  </si>
  <si>
    <t>Přípojky k plynoměrům spojované na závit bez ochozu G 1</t>
  </si>
  <si>
    <t>-804797478</t>
  </si>
  <si>
    <t xml:space="preserve">Poznámka k souboru cen:_x000D_
1. V cenách -0204 až -0315 je započten potřebný počet uzavíracích armatur, tvarovek, upevňovacího a těsnicího materiálu. </t>
  </si>
  <si>
    <t>723160334</t>
  </si>
  <si>
    <t>Přípojky k plynoměrům rozpěrky přípojek G 1</t>
  </si>
  <si>
    <t>495429010</t>
  </si>
  <si>
    <t>723190104</t>
  </si>
  <si>
    <t>Přípojky plynovodní ke spotřebičům z hadic nerezových [FLEXIGAS] vnitřní závit G 1/2 FF, délky 75 cm</t>
  </si>
  <si>
    <t>727644263</t>
  </si>
  <si>
    <t>"1.PP"1+1</t>
  </si>
  <si>
    <t>"2.NP"1+1+1+1+1+1+1+1</t>
  </si>
  <si>
    <t>-1959880612</t>
  </si>
  <si>
    <t>5+122,3+32,4+1,5</t>
  </si>
  <si>
    <t>723190913</t>
  </si>
  <si>
    <t>Opravy plynovodního potrubí navaření odbočky na potrubí DN 20</t>
  </si>
  <si>
    <t>617898130</t>
  </si>
  <si>
    <t>Poznámka k položce:
viz. výkres: 15033-DPS-D.1.4.1.3-SO 01-03, 15033-DPS-D.1.4.1.3-SO 01-04</t>
  </si>
  <si>
    <t>"1.NP"1</t>
  </si>
  <si>
    <t>"2.NP"8</t>
  </si>
  <si>
    <t>723190914</t>
  </si>
  <si>
    <t>Opravy plynovodního potrubí navaření odbočky na potrubí DN 25</t>
  </si>
  <si>
    <t>-822446359</t>
  </si>
  <si>
    <t>723231162</t>
  </si>
  <si>
    <t>Armatury se dvěma závity kohouty kulové PN 42 do 185 st.C plnoprůtokové [s koulí „DADO“] vnitřní závit těžká řada [R 950 Giacomini] G 1/2</t>
  </si>
  <si>
    <t>1693874127</t>
  </si>
  <si>
    <t xml:space="preserve">Poznámka k souboru cen:_x000D_
1. Cenami -9101 až -9108 nelze oceňovat montáž středotlakých regulátorů nebo jejich souprav. 2. V cenách -4351 a -4352 je upevňovací spojovací materiál součástí dodávky skříňky a soklu. </t>
  </si>
  <si>
    <t>723231163</t>
  </si>
  <si>
    <t>Armatury se dvěma závity kohouty kulové PN 42 do 185 st.C plnoprůtokové [s koulí „DADO“] vnitřní závit těžká řada [R 950 Giacomini] G 3/4</t>
  </si>
  <si>
    <t>793107427</t>
  </si>
  <si>
    <t>"2.NP"1+1+1+1</t>
  </si>
  <si>
    <t>723231164</t>
  </si>
  <si>
    <t>Armatury se dvěma závity kohouty kulové PN 42 do 185 st.C plnoprůtokové [s koulí „DADO“] vnitřní závit těžká řada [R 950 Giacomini] G 1</t>
  </si>
  <si>
    <t>168750166</t>
  </si>
  <si>
    <t>"1.PP"2</t>
  </si>
  <si>
    <t>"2.NP"1</t>
  </si>
  <si>
    <t>723239101</t>
  </si>
  <si>
    <t>Armatury se dvěma závity montáž armatur se dvěma závity ostatních typů do G 1/2</t>
  </si>
  <si>
    <t>1868312101</t>
  </si>
  <si>
    <t>723239102</t>
  </si>
  <si>
    <t>Armatury se dvěma závity montáž armatur se dvěma závity ostatních typů G 3/4</t>
  </si>
  <si>
    <t>-485355608</t>
  </si>
  <si>
    <t>723239103</t>
  </si>
  <si>
    <t>Armatury se dvěma závity montáž armatur se dvěma závity ostatních typů G 1</t>
  </si>
  <si>
    <t>-510947868</t>
  </si>
  <si>
    <t>723261912</t>
  </si>
  <si>
    <t>Montáž plynoměrů při rekonstrukci plynoinstalací s odvzdušněním a odzkoušením maximální průtok Q (m3/h) 6 m3/h [G-2, G-4]</t>
  </si>
  <si>
    <t>-1980222605</t>
  </si>
  <si>
    <t>388222720</t>
  </si>
  <si>
    <t>plynoměr membránový nízkotlaký se šroubením Qmax 10 m3/h, PN 0,05 MPa, rozteč 250</t>
  </si>
  <si>
    <t>-1200261166</t>
  </si>
  <si>
    <t>72329R111</t>
  </si>
  <si>
    <t>Tlaková zkouška plynovodu vnitřního</t>
  </si>
  <si>
    <t>HR</t>
  </si>
  <si>
    <t>-1282554871</t>
  </si>
  <si>
    <t>Poznámka k položce:
Tato položka není v databázi ÚRS.</t>
  </si>
  <si>
    <t>72329R121</t>
  </si>
  <si>
    <t xml:space="preserve">Revize vnitřního plynovodu </t>
  </si>
  <si>
    <t>1479558712</t>
  </si>
  <si>
    <t>72329R125</t>
  </si>
  <si>
    <t>Revize zařízení plynoinstalace</t>
  </si>
  <si>
    <t>570008890</t>
  </si>
  <si>
    <t>72329R131</t>
  </si>
  <si>
    <t>Uvedení plynových zařízení do provozu</t>
  </si>
  <si>
    <t>-480551556</t>
  </si>
  <si>
    <t>723352121</t>
  </si>
  <si>
    <t>-1210520697</t>
  </si>
  <si>
    <t>72329R201</t>
  </si>
  <si>
    <t>Doplňkové konstrukce-podpěry, konzoly, uchycení</t>
  </si>
  <si>
    <t>kg</t>
  </si>
  <si>
    <t>-495565981</t>
  </si>
  <si>
    <t>11+1+18</t>
  </si>
  <si>
    <t>998723203</t>
  </si>
  <si>
    <t>Přesun hmot pro vnitřní plynovod stanovený procentní sazbou (%) z ceny vodorovná dopravní vzdálenost do 50 m v objektech výšky přes 12 do 24 m</t>
  </si>
  <si>
    <t>%</t>
  </si>
  <si>
    <t>-197689441</t>
  </si>
  <si>
    <t>Poznámka k položce:
procentní přesun hmot v objektu pro oddíl vnitřní plynovod</t>
  </si>
  <si>
    <t>"Procentní přesun hmot pro oddíl vnitřní plynovod"97844,56/100</t>
  </si>
  <si>
    <t>783</t>
  </si>
  <si>
    <t>Dokončovací práce - nátěry</t>
  </si>
  <si>
    <t>783225400</t>
  </si>
  <si>
    <t>Nátěry syntetické kovových doplňkových konstrukcí barva standardní dvojnásobné a 1x email a tmelení</t>
  </si>
  <si>
    <t>1791467361</t>
  </si>
  <si>
    <t>783425113</t>
  </si>
  <si>
    <t>Nátěry syntetické armatur do DN 100 barva dražší lesklý povrch 2x antikorozní, 1x základní, 1x email</t>
  </si>
  <si>
    <t>728171168</t>
  </si>
  <si>
    <t>10+5+3</t>
  </si>
  <si>
    <t>783425413</t>
  </si>
  <si>
    <t>Nátěry syntetické potrubí do DN 50 barva dražší lesklý povrch 2x antikorozní, 1x základní, 1x email</t>
  </si>
  <si>
    <t>-671369696</t>
  </si>
  <si>
    <t>5+122.3+32.4+1,5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</si>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</sst>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10"/>
      <name val="Trebuchet MS"/>
    </font>
    <font>
      <sz val="10"/>
      <color rgb="FF960000"/>
      <name val="Trebuchet MS"/>
    </font>
    <font>
      <b/>
      <sz val="16"/>
      <name val="Trebuchet MS"/>
    </font>
    <font>
      <sz val="8"/>
      <color rgb="FF3366FF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33" fillId="3" borderId="0" xfId="1" applyFill="1"/>
    <xf numFmtId="0" fontId="0" fillId="3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7" xfId="0" applyFont="1" applyFill="1" applyBorder="1" applyAlignment="1" applyProtection="1">
      <alignment horizontal="left" vertical="center"/>
    </xf>
    <xf numFmtId="0" fontId="3" fillId="5" borderId="8" xfId="0" applyFont="1" applyFill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 applyProtection="1">
      <alignment vertical="center"/>
    </xf>
    <xf numFmtId="0" fontId="0" fillId="5" borderId="24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  <protection locked="0"/>
    </xf>
    <xf numFmtId="4" fontId="4" fillId="0" borderId="21" xfId="0" applyNumberFormat="1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0" fontId="2" fillId="5" borderId="18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2" fillId="5" borderId="19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16" fillId="0" borderId="0" xfId="0" applyNumberFormat="1" applyFont="1" applyAlignment="1" applyProtection="1"/>
    <xf numFmtId="166" fontId="20" fillId="0" borderId="13" xfId="0" applyNumberFormat="1" applyFont="1" applyBorder="1" applyAlignment="1" applyProtection="1"/>
    <xf numFmtId="166" fontId="20" fillId="0" borderId="14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5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6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167" fontId="7" fillId="0" borderId="0" xfId="0" applyNumberFormat="1" applyFont="1" applyBorder="1" applyAlignment="1" applyProtection="1">
      <alignment vertical="center"/>
    </xf>
    <xf numFmtId="0" fontId="25" fillId="0" borderId="25" xfId="0" applyFont="1" applyBorder="1" applyAlignment="1" applyProtection="1">
      <alignment horizontal="center" vertical="center"/>
    </xf>
    <xf numFmtId="49" fontId="25" fillId="0" borderId="25" xfId="0" applyNumberFormat="1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167" fontId="25" fillId="0" borderId="25" xfId="0" applyNumberFormat="1" applyFont="1" applyBorder="1" applyAlignment="1" applyProtection="1">
      <alignment vertical="center"/>
    </xf>
    <xf numFmtId="4" fontId="25" fillId="4" borderId="25" xfId="0" applyNumberFormat="1" applyFont="1" applyFill="1" applyBorder="1" applyAlignment="1" applyProtection="1">
      <alignment vertical="center"/>
      <protection locked="0"/>
    </xf>
    <xf numFmtId="4" fontId="25" fillId="0" borderId="25" xfId="0" applyNumberFormat="1" applyFont="1" applyBorder="1" applyAlignment="1" applyProtection="1">
      <alignment vertical="center"/>
    </xf>
    <xf numFmtId="0" fontId="25" fillId="0" borderId="5" xfId="0" applyFont="1" applyBorder="1" applyAlignment="1">
      <alignment vertical="center"/>
    </xf>
    <xf numFmtId="0" fontId="25" fillId="4" borderId="2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26" fillId="0" borderId="26" xfId="0" applyFont="1" applyBorder="1" applyAlignment="1" applyProtection="1">
      <alignment vertical="center" wrapText="1"/>
      <protection locked="0"/>
    </xf>
    <xf numFmtId="0" fontId="26" fillId="0" borderId="27" xfId="0" applyFont="1" applyBorder="1" applyAlignment="1" applyProtection="1">
      <alignment vertical="center" wrapText="1"/>
      <protection locked="0"/>
    </xf>
    <xf numFmtId="0" fontId="26" fillId="0" borderId="28" xfId="0" applyFont="1" applyBorder="1" applyAlignment="1" applyProtection="1">
      <alignment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30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vertical="center" wrapText="1"/>
      <protection locked="0"/>
    </xf>
    <xf numFmtId="0" fontId="26" fillId="0" borderId="30" xfId="0" applyFont="1" applyBorder="1" applyAlignment="1" applyProtection="1">
      <alignment vertical="center" wrapText="1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49" fontId="29" fillId="0" borderId="1" xfId="0" applyNumberFormat="1" applyFont="1" applyBorder="1" applyAlignment="1" applyProtection="1">
      <alignment vertical="center" wrapText="1"/>
      <protection locked="0"/>
    </xf>
    <xf numFmtId="0" fontId="26" fillId="0" borderId="32" xfId="0" applyFont="1" applyBorder="1" applyAlignment="1" applyProtection="1">
      <alignment vertical="center" wrapText="1"/>
      <protection locked="0"/>
    </xf>
    <xf numFmtId="0" fontId="30" fillId="0" borderId="31" xfId="0" applyFont="1" applyBorder="1" applyAlignment="1" applyProtection="1">
      <alignment vertical="center" wrapText="1"/>
      <protection locked="0"/>
    </xf>
    <xf numFmtId="0" fontId="26" fillId="0" borderId="33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26" xfId="0" applyFont="1" applyBorder="1" applyAlignment="1" applyProtection="1">
      <alignment horizontal="left" vertical="center"/>
      <protection locked="0"/>
    </xf>
    <xf numFmtId="0" fontId="26" fillId="0" borderId="27" xfId="0" applyFont="1" applyBorder="1" applyAlignment="1" applyProtection="1">
      <alignment horizontal="left" vertical="center"/>
      <protection locked="0"/>
    </xf>
    <xf numFmtId="0" fontId="26" fillId="0" borderId="28" xfId="0" applyFont="1" applyBorder="1" applyAlignment="1" applyProtection="1">
      <alignment horizontal="left" vertical="center"/>
      <protection locked="0"/>
    </xf>
    <xf numFmtId="0" fontId="26" fillId="0" borderId="29" xfId="0" applyFont="1" applyBorder="1" applyAlignment="1" applyProtection="1">
      <alignment horizontal="left" vertical="center"/>
      <protection locked="0"/>
    </xf>
    <xf numFmtId="0" fontId="26" fillId="0" borderId="30" xfId="0" applyFont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center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26" fillId="0" borderId="32" xfId="0" applyFont="1" applyBorder="1" applyAlignment="1" applyProtection="1">
      <alignment horizontal="left" vertical="center"/>
      <protection locked="0"/>
    </xf>
    <xf numFmtId="0" fontId="30" fillId="0" borderId="31" xfId="0" applyFont="1" applyBorder="1" applyAlignment="1" applyProtection="1">
      <alignment horizontal="left" vertical="center"/>
      <protection locked="0"/>
    </xf>
    <xf numFmtId="0" fontId="26" fillId="0" borderId="33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29" fillId="0" borderId="31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left" vertical="center" wrapText="1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26" fillId="0" borderId="29" xfId="0" applyFont="1" applyBorder="1" applyAlignment="1" applyProtection="1">
      <alignment horizontal="left" vertical="center" wrapText="1"/>
      <protection locked="0"/>
    </xf>
    <xf numFmtId="0" fontId="26" fillId="0" borderId="30" xfId="0" applyFont="1" applyBorder="1" applyAlignment="1" applyProtection="1">
      <alignment horizontal="left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 wrapText="1"/>
      <protection locked="0"/>
    </xf>
    <xf numFmtId="0" fontId="29" fillId="0" borderId="30" xfId="0" applyFont="1" applyBorder="1" applyAlignment="1" applyProtection="1">
      <alignment horizontal="left" vertical="center"/>
      <protection locked="0"/>
    </xf>
    <xf numFmtId="0" fontId="29" fillId="0" borderId="32" xfId="0" applyFont="1" applyBorder="1" applyAlignment="1" applyProtection="1">
      <alignment horizontal="left" vertical="center" wrapText="1"/>
      <protection locked="0"/>
    </xf>
    <xf numFmtId="0" fontId="29" fillId="0" borderId="31" xfId="0" applyFont="1" applyBorder="1" applyAlignment="1" applyProtection="1">
      <alignment horizontal="left" vertical="center" wrapText="1"/>
      <protection locked="0"/>
    </xf>
    <xf numFmtId="0" fontId="29" fillId="0" borderId="33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top"/>
      <protection locked="0"/>
    </xf>
    <xf numFmtId="0" fontId="29" fillId="0" borderId="1" xfId="0" applyFont="1" applyBorder="1" applyAlignment="1" applyProtection="1">
      <alignment horizontal="center" vertical="top"/>
      <protection locked="0"/>
    </xf>
    <xf numFmtId="0" fontId="29" fillId="0" borderId="32" xfId="0" applyFont="1" applyBorder="1" applyAlignment="1" applyProtection="1">
      <alignment horizontal="left" vertical="center"/>
      <protection locked="0"/>
    </xf>
    <xf numFmtId="0" fontId="29" fillId="0" borderId="33" xfId="0" applyFont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31" fillId="0" borderId="31" xfId="0" applyFont="1" applyBorder="1" applyAlignment="1" applyProtection="1">
      <alignment vertical="center"/>
      <protection locked="0"/>
    </xf>
    <xf numFmtId="0" fontId="28" fillId="0" borderId="3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29" fillId="0" borderId="1" xfId="0" applyNumberFormat="1" applyFont="1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vertical="top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31" fillId="0" borderId="31" xfId="0" applyFont="1" applyBorder="1" applyAlignment="1" applyProtection="1">
      <protection locked="0"/>
    </xf>
    <xf numFmtId="0" fontId="26" fillId="0" borderId="29" xfId="0" applyFont="1" applyBorder="1" applyAlignment="1" applyProtection="1">
      <alignment vertical="top"/>
      <protection locked="0"/>
    </xf>
    <xf numFmtId="0" fontId="26" fillId="0" borderId="30" xfId="0" applyFont="1" applyBorder="1" applyAlignment="1" applyProtection="1">
      <alignment vertical="top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left" vertical="top"/>
      <protection locked="0"/>
    </xf>
    <xf numFmtId="0" fontId="26" fillId="0" borderId="32" xfId="0" applyFont="1" applyBorder="1" applyAlignment="1" applyProtection="1">
      <alignment vertical="top"/>
      <protection locked="0"/>
    </xf>
    <xf numFmtId="0" fontId="26" fillId="0" borderId="31" xfId="0" applyFont="1" applyBorder="1" applyAlignment="1" applyProtection="1">
      <alignment vertical="top"/>
      <protection locked="0"/>
    </xf>
    <xf numFmtId="0" fontId="26" fillId="0" borderId="33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3" borderId="0" xfId="1" applyFont="1" applyFill="1" applyAlignment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left" vertical="top"/>
      <protection locked="0"/>
    </xf>
    <xf numFmtId="0" fontId="29" fillId="0" borderId="1" xfId="0" applyFont="1" applyBorder="1" applyAlignment="1" applyProtection="1">
      <alignment horizontal="left" vertical="center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49" fontId="29" fillId="0" borderId="1" xfId="0" applyNumberFormat="1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28" fillId="0" borderId="31" xfId="0" applyFont="1" applyBorder="1" applyAlignment="1" applyProtection="1">
      <alignment horizontal="left"/>
      <protection locked="0"/>
    </xf>
    <xf numFmtId="0" fontId="28" fillId="0" borderId="31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4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1"/>
      <c r="B1" s="47"/>
      <c r="C1" s="47"/>
      <c r="D1" s="48" t="s">
        <v>0</v>
      </c>
      <c r="E1" s="47"/>
      <c r="F1" s="49" t="s">
        <v>43</v>
      </c>
      <c r="G1" s="270" t="s">
        <v>44</v>
      </c>
      <c r="H1" s="270"/>
      <c r="I1" s="50"/>
      <c r="J1" s="49" t="s">
        <v>45</v>
      </c>
      <c r="K1" s="48" t="s">
        <v>46</v>
      </c>
      <c r="L1" s="49" t="s">
        <v>47</v>
      </c>
      <c r="M1" s="49"/>
      <c r="N1" s="49"/>
      <c r="O1" s="49"/>
      <c r="P1" s="49"/>
      <c r="Q1" s="49"/>
      <c r="R1" s="49"/>
      <c r="S1" s="49"/>
      <c r="T1" s="49"/>
      <c r="U1" s="10"/>
      <c r="V1" s="1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</row>
    <row r="2" spans="1:70" ht="36.950000000000003" customHeight="1" x14ac:dyDescent="0.3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2" t="s">
        <v>42</v>
      </c>
    </row>
    <row r="3" spans="1:70" ht="6.95" customHeight="1" x14ac:dyDescent="0.3">
      <c r="B3" s="13"/>
      <c r="C3" s="14"/>
      <c r="D3" s="14"/>
      <c r="E3" s="14"/>
      <c r="F3" s="14"/>
      <c r="G3" s="14"/>
      <c r="H3" s="14"/>
      <c r="I3" s="51"/>
      <c r="J3" s="14"/>
      <c r="K3" s="15"/>
      <c r="AT3" s="12" t="s">
        <v>41</v>
      </c>
    </row>
    <row r="4" spans="1:70" ht="36.950000000000003" customHeight="1" x14ac:dyDescent="0.3">
      <c r="B4" s="16"/>
      <c r="C4" s="17"/>
      <c r="D4" s="18" t="s">
        <v>48</v>
      </c>
      <c r="E4" s="17"/>
      <c r="F4" s="17"/>
      <c r="G4" s="17"/>
      <c r="H4" s="17"/>
      <c r="I4" s="52"/>
      <c r="J4" s="17"/>
      <c r="K4" s="19"/>
      <c r="M4" s="20" t="s">
        <v>4</v>
      </c>
      <c r="AT4" s="12" t="s">
        <v>1</v>
      </c>
    </row>
    <row r="5" spans="1:70" ht="6.95" customHeight="1" x14ac:dyDescent="0.3">
      <c r="B5" s="16"/>
      <c r="C5" s="17"/>
      <c r="D5" s="17"/>
      <c r="E5" s="17"/>
      <c r="F5" s="17"/>
      <c r="G5" s="17"/>
      <c r="H5" s="17"/>
      <c r="I5" s="52"/>
      <c r="J5" s="17"/>
      <c r="K5" s="19"/>
    </row>
    <row r="6" spans="1:70" ht="15" x14ac:dyDescent="0.3">
      <c r="B6" s="16"/>
      <c r="C6" s="17"/>
      <c r="D6" s="22" t="s">
        <v>5</v>
      </c>
      <c r="E6" s="17"/>
      <c r="F6" s="17"/>
      <c r="G6" s="17"/>
      <c r="H6" s="17"/>
      <c r="I6" s="52"/>
      <c r="J6" s="17"/>
      <c r="K6" s="19"/>
    </row>
    <row r="7" spans="1:70" ht="22.5" customHeight="1" x14ac:dyDescent="0.3">
      <c r="B7" s="16"/>
      <c r="C7" s="17"/>
      <c r="D7" s="17"/>
      <c r="E7" s="271" t="e">
        <f>#REF!</f>
        <v>#REF!</v>
      </c>
      <c r="F7" s="272"/>
      <c r="G7" s="272"/>
      <c r="H7" s="272"/>
      <c r="I7" s="52"/>
      <c r="J7" s="17"/>
      <c r="K7" s="19"/>
    </row>
    <row r="8" spans="1:70" s="1" customFormat="1" ht="15" x14ac:dyDescent="0.3">
      <c r="B8" s="23"/>
      <c r="C8" s="24"/>
      <c r="D8" s="22" t="s">
        <v>49</v>
      </c>
      <c r="E8" s="24"/>
      <c r="F8" s="24"/>
      <c r="G8" s="24"/>
      <c r="H8" s="24"/>
      <c r="I8" s="53"/>
      <c r="J8" s="24"/>
      <c r="K8" s="25"/>
    </row>
    <row r="9" spans="1:70" s="1" customFormat="1" ht="36.950000000000003" customHeight="1" x14ac:dyDescent="0.3">
      <c r="B9" s="23"/>
      <c r="C9" s="24"/>
      <c r="D9" s="24"/>
      <c r="E9" s="273" t="s">
        <v>120</v>
      </c>
      <c r="F9" s="274"/>
      <c r="G9" s="274"/>
      <c r="H9" s="274"/>
      <c r="I9" s="53"/>
      <c r="J9" s="24"/>
      <c r="K9" s="25"/>
    </row>
    <row r="10" spans="1:70" s="1" customFormat="1" x14ac:dyDescent="0.3">
      <c r="B10" s="23"/>
      <c r="C10" s="24"/>
      <c r="D10" s="24"/>
      <c r="E10" s="24"/>
      <c r="F10" s="24"/>
      <c r="G10" s="24"/>
      <c r="H10" s="24"/>
      <c r="I10" s="53"/>
      <c r="J10" s="24"/>
      <c r="K10" s="25"/>
    </row>
    <row r="11" spans="1:70" s="1" customFormat="1" ht="14.45" customHeight="1" x14ac:dyDescent="0.3">
      <c r="B11" s="23"/>
      <c r="C11" s="24"/>
      <c r="D11" s="22" t="s">
        <v>6</v>
      </c>
      <c r="E11" s="24"/>
      <c r="F11" s="21" t="s">
        <v>7</v>
      </c>
      <c r="G11" s="24"/>
      <c r="H11" s="24"/>
      <c r="I11" s="54" t="s">
        <v>8</v>
      </c>
      <c r="J11" s="21" t="s">
        <v>7</v>
      </c>
      <c r="K11" s="25"/>
    </row>
    <row r="12" spans="1:70" s="1" customFormat="1" ht="14.45" customHeight="1" x14ac:dyDescent="0.3">
      <c r="B12" s="23"/>
      <c r="C12" s="24"/>
      <c r="D12" s="22" t="s">
        <v>10</v>
      </c>
      <c r="E12" s="24"/>
      <c r="F12" s="21" t="s">
        <v>11</v>
      </c>
      <c r="G12" s="24"/>
      <c r="H12" s="24"/>
      <c r="I12" s="54" t="s">
        <v>12</v>
      </c>
      <c r="J12" s="55" t="e">
        <f>#REF!</f>
        <v>#REF!</v>
      </c>
      <c r="K12" s="25"/>
    </row>
    <row r="13" spans="1:70" s="1" customFormat="1" ht="10.9" customHeight="1" x14ac:dyDescent="0.3">
      <c r="B13" s="23"/>
      <c r="C13" s="24"/>
      <c r="D13" s="24"/>
      <c r="E13" s="24"/>
      <c r="F13" s="24"/>
      <c r="G13" s="24"/>
      <c r="H13" s="24"/>
      <c r="I13" s="53"/>
      <c r="J13" s="24"/>
      <c r="K13" s="25"/>
    </row>
    <row r="14" spans="1:70" s="1" customFormat="1" ht="14.45" customHeight="1" x14ac:dyDescent="0.3">
      <c r="B14" s="23"/>
      <c r="C14" s="24"/>
      <c r="D14" s="22" t="s">
        <v>14</v>
      </c>
      <c r="E14" s="24"/>
      <c r="F14" s="24"/>
      <c r="G14" s="24"/>
      <c r="H14" s="24"/>
      <c r="I14" s="54" t="s">
        <v>15</v>
      </c>
      <c r="J14" s="21" t="s">
        <v>7</v>
      </c>
      <c r="K14" s="25"/>
    </row>
    <row r="15" spans="1:70" s="1" customFormat="1" ht="18" customHeight="1" x14ac:dyDescent="0.3">
      <c r="B15" s="23"/>
      <c r="C15" s="24"/>
      <c r="D15" s="24"/>
      <c r="E15" s="21" t="s">
        <v>16</v>
      </c>
      <c r="F15" s="24"/>
      <c r="G15" s="24"/>
      <c r="H15" s="24"/>
      <c r="I15" s="54" t="s">
        <v>17</v>
      </c>
      <c r="J15" s="21" t="s">
        <v>7</v>
      </c>
      <c r="K15" s="25"/>
    </row>
    <row r="16" spans="1:70" s="1" customFormat="1" ht="6.95" customHeight="1" x14ac:dyDescent="0.3">
      <c r="B16" s="23"/>
      <c r="C16" s="24"/>
      <c r="D16" s="24"/>
      <c r="E16" s="24"/>
      <c r="F16" s="24"/>
      <c r="G16" s="24"/>
      <c r="H16" s="24"/>
      <c r="I16" s="53"/>
      <c r="J16" s="24"/>
      <c r="K16" s="25"/>
    </row>
    <row r="17" spans="2:11" s="1" customFormat="1" ht="14.45" customHeight="1" x14ac:dyDescent="0.3">
      <c r="B17" s="23"/>
      <c r="C17" s="24"/>
      <c r="D17" s="22" t="s">
        <v>18</v>
      </c>
      <c r="E17" s="24"/>
      <c r="F17" s="24"/>
      <c r="G17" s="24"/>
      <c r="H17" s="24"/>
      <c r="I17" s="54" t="s">
        <v>15</v>
      </c>
      <c r="J17" s="21" t="e">
        <f>IF(#REF!="Vyplň údaj","",IF(#REF!="","",#REF!))</f>
        <v>#REF!</v>
      </c>
      <c r="K17" s="25"/>
    </row>
    <row r="18" spans="2:11" s="1" customFormat="1" ht="18" customHeight="1" x14ac:dyDescent="0.3">
      <c r="B18" s="23"/>
      <c r="C18" s="24"/>
      <c r="D18" s="24"/>
      <c r="E18" s="21" t="e">
        <f>IF(#REF!="Vyplň údaj","",IF(#REF!="","",#REF!))</f>
        <v>#REF!</v>
      </c>
      <c r="F18" s="24"/>
      <c r="G18" s="24"/>
      <c r="H18" s="24"/>
      <c r="I18" s="54" t="s">
        <v>17</v>
      </c>
      <c r="J18" s="21" t="e">
        <f>IF(#REF!="Vyplň údaj","",IF(#REF!="","",#REF!))</f>
        <v>#REF!</v>
      </c>
      <c r="K18" s="25"/>
    </row>
    <row r="19" spans="2:11" s="1" customFormat="1" ht="6.95" customHeight="1" x14ac:dyDescent="0.3">
      <c r="B19" s="23"/>
      <c r="C19" s="24"/>
      <c r="D19" s="24"/>
      <c r="E19" s="24"/>
      <c r="F19" s="24"/>
      <c r="G19" s="24"/>
      <c r="H19" s="24"/>
      <c r="I19" s="53"/>
      <c r="J19" s="24"/>
      <c r="K19" s="25"/>
    </row>
    <row r="20" spans="2:11" s="1" customFormat="1" ht="14.45" customHeight="1" x14ac:dyDescent="0.3">
      <c r="B20" s="23"/>
      <c r="C20" s="24"/>
      <c r="D20" s="22" t="s">
        <v>19</v>
      </c>
      <c r="E20" s="24"/>
      <c r="F20" s="24"/>
      <c r="G20" s="24"/>
      <c r="H20" s="24"/>
      <c r="I20" s="54" t="s">
        <v>15</v>
      </c>
      <c r="J20" s="21" t="s">
        <v>7</v>
      </c>
      <c r="K20" s="25"/>
    </row>
    <row r="21" spans="2:11" s="1" customFormat="1" ht="18" customHeight="1" x14ac:dyDescent="0.3">
      <c r="B21" s="23"/>
      <c r="C21" s="24"/>
      <c r="D21" s="24"/>
      <c r="E21" s="21" t="s">
        <v>20</v>
      </c>
      <c r="F21" s="24"/>
      <c r="G21" s="24"/>
      <c r="H21" s="24"/>
      <c r="I21" s="54" t="s">
        <v>17</v>
      </c>
      <c r="J21" s="21" t="s">
        <v>7</v>
      </c>
      <c r="K21" s="25"/>
    </row>
    <row r="22" spans="2:11" s="1" customFormat="1" ht="6.95" customHeight="1" x14ac:dyDescent="0.3">
      <c r="B22" s="23"/>
      <c r="C22" s="24"/>
      <c r="D22" s="24"/>
      <c r="E22" s="24"/>
      <c r="F22" s="24"/>
      <c r="G22" s="24"/>
      <c r="H22" s="24"/>
      <c r="I22" s="53"/>
      <c r="J22" s="24"/>
      <c r="K22" s="25"/>
    </row>
    <row r="23" spans="2:11" s="1" customFormat="1" ht="14.45" customHeight="1" x14ac:dyDescent="0.3">
      <c r="B23" s="23"/>
      <c r="C23" s="24"/>
      <c r="D23" s="22" t="s">
        <v>22</v>
      </c>
      <c r="E23" s="24"/>
      <c r="F23" s="24"/>
      <c r="G23" s="24"/>
      <c r="H23" s="24"/>
      <c r="I23" s="53"/>
      <c r="J23" s="24"/>
      <c r="K23" s="25"/>
    </row>
    <row r="24" spans="2:11" s="2" customFormat="1" ht="22.5" customHeight="1" x14ac:dyDescent="0.3">
      <c r="B24" s="56"/>
      <c r="C24" s="57"/>
      <c r="D24" s="57"/>
      <c r="E24" s="264" t="s">
        <v>7</v>
      </c>
      <c r="F24" s="264"/>
      <c r="G24" s="264"/>
      <c r="H24" s="264"/>
      <c r="I24" s="58"/>
      <c r="J24" s="57"/>
      <c r="K24" s="59"/>
    </row>
    <row r="25" spans="2:11" s="1" customFormat="1" ht="6.95" customHeight="1" x14ac:dyDescent="0.3">
      <c r="B25" s="23"/>
      <c r="C25" s="24"/>
      <c r="D25" s="24"/>
      <c r="E25" s="24"/>
      <c r="F25" s="24"/>
      <c r="G25" s="24"/>
      <c r="H25" s="24"/>
      <c r="I25" s="53"/>
      <c r="J25" s="24"/>
      <c r="K25" s="25"/>
    </row>
    <row r="26" spans="2:11" s="1" customFormat="1" ht="6.95" customHeight="1" x14ac:dyDescent="0.3">
      <c r="B26" s="23"/>
      <c r="C26" s="24"/>
      <c r="D26" s="44"/>
      <c r="E26" s="44"/>
      <c r="F26" s="44"/>
      <c r="G26" s="44"/>
      <c r="H26" s="44"/>
      <c r="I26" s="60"/>
      <c r="J26" s="44"/>
      <c r="K26" s="61"/>
    </row>
    <row r="27" spans="2:11" s="1" customFormat="1" ht="25.35" customHeight="1" x14ac:dyDescent="0.3">
      <c r="B27" s="23"/>
      <c r="C27" s="24"/>
      <c r="D27" s="62" t="s">
        <v>23</v>
      </c>
      <c r="E27" s="24"/>
      <c r="F27" s="24"/>
      <c r="G27" s="24"/>
      <c r="H27" s="24"/>
      <c r="I27" s="53"/>
      <c r="J27" s="63">
        <f>ROUND(J79,2)</f>
        <v>0</v>
      </c>
      <c r="K27" s="25"/>
    </row>
    <row r="28" spans="2:11" s="1" customFormat="1" ht="6.95" customHeight="1" x14ac:dyDescent="0.3">
      <c r="B28" s="23"/>
      <c r="C28" s="24"/>
      <c r="D28" s="44"/>
      <c r="E28" s="44"/>
      <c r="F28" s="44"/>
      <c r="G28" s="44"/>
      <c r="H28" s="44"/>
      <c r="I28" s="60"/>
      <c r="J28" s="44"/>
      <c r="K28" s="61"/>
    </row>
    <row r="29" spans="2:11" s="1" customFormat="1" ht="14.45" customHeight="1" x14ac:dyDescent="0.3">
      <c r="B29" s="23"/>
      <c r="C29" s="24"/>
      <c r="D29" s="24"/>
      <c r="E29" s="24"/>
      <c r="F29" s="26" t="s">
        <v>25</v>
      </c>
      <c r="G29" s="24"/>
      <c r="H29" s="24"/>
      <c r="I29" s="64" t="s">
        <v>24</v>
      </c>
      <c r="J29" s="26" t="s">
        <v>26</v>
      </c>
      <c r="K29" s="25"/>
    </row>
    <row r="30" spans="2:11" s="1" customFormat="1" ht="14.45" customHeight="1" x14ac:dyDescent="0.3">
      <c r="B30" s="23"/>
      <c r="C30" s="24"/>
      <c r="D30" s="27" t="s">
        <v>27</v>
      </c>
      <c r="E30" s="27" t="s">
        <v>28</v>
      </c>
      <c r="F30" s="65">
        <f>ROUND(SUM(BE79:BE230), 2)</f>
        <v>0</v>
      </c>
      <c r="G30" s="24"/>
      <c r="H30" s="24"/>
      <c r="I30" s="66">
        <v>0.21</v>
      </c>
      <c r="J30" s="65">
        <f>ROUND(ROUND((SUM(BE79:BE230)), 2)*I30, 2)</f>
        <v>0</v>
      </c>
      <c r="K30" s="25"/>
    </row>
    <row r="31" spans="2:11" s="1" customFormat="1" ht="14.45" customHeight="1" x14ac:dyDescent="0.3">
      <c r="B31" s="23"/>
      <c r="C31" s="24"/>
      <c r="D31" s="24"/>
      <c r="E31" s="27" t="s">
        <v>29</v>
      </c>
      <c r="F31" s="65">
        <f>ROUND(SUM(BF79:BF230), 2)</f>
        <v>0</v>
      </c>
      <c r="G31" s="24"/>
      <c r="H31" s="24"/>
      <c r="I31" s="66">
        <v>0.15</v>
      </c>
      <c r="J31" s="65">
        <f>ROUND(ROUND((SUM(BF79:BF230)), 2)*I31, 2)</f>
        <v>0</v>
      </c>
      <c r="K31" s="25"/>
    </row>
    <row r="32" spans="2:11" s="1" customFormat="1" ht="14.45" hidden="1" customHeight="1" x14ac:dyDescent="0.3">
      <c r="B32" s="23"/>
      <c r="C32" s="24"/>
      <c r="D32" s="24"/>
      <c r="E32" s="27" t="s">
        <v>30</v>
      </c>
      <c r="F32" s="65">
        <f>ROUND(SUM(BG79:BG230), 2)</f>
        <v>0</v>
      </c>
      <c r="G32" s="24"/>
      <c r="H32" s="24"/>
      <c r="I32" s="66">
        <v>0.21</v>
      </c>
      <c r="J32" s="65">
        <v>0</v>
      </c>
      <c r="K32" s="25"/>
    </row>
    <row r="33" spans="2:11" s="1" customFormat="1" ht="14.45" hidden="1" customHeight="1" x14ac:dyDescent="0.3">
      <c r="B33" s="23"/>
      <c r="C33" s="24"/>
      <c r="D33" s="24"/>
      <c r="E33" s="27" t="s">
        <v>31</v>
      </c>
      <c r="F33" s="65">
        <f>ROUND(SUM(BH79:BH230), 2)</f>
        <v>0</v>
      </c>
      <c r="G33" s="24"/>
      <c r="H33" s="24"/>
      <c r="I33" s="66">
        <v>0.15</v>
      </c>
      <c r="J33" s="65">
        <v>0</v>
      </c>
      <c r="K33" s="25"/>
    </row>
    <row r="34" spans="2:11" s="1" customFormat="1" ht="14.45" hidden="1" customHeight="1" x14ac:dyDescent="0.3">
      <c r="B34" s="23"/>
      <c r="C34" s="24"/>
      <c r="D34" s="24"/>
      <c r="E34" s="27" t="s">
        <v>32</v>
      </c>
      <c r="F34" s="65">
        <f>ROUND(SUM(BI79:BI230), 2)</f>
        <v>0</v>
      </c>
      <c r="G34" s="24"/>
      <c r="H34" s="24"/>
      <c r="I34" s="66">
        <v>0</v>
      </c>
      <c r="J34" s="65">
        <v>0</v>
      </c>
      <c r="K34" s="25"/>
    </row>
    <row r="35" spans="2:11" s="1" customFormat="1" ht="6.95" customHeight="1" x14ac:dyDescent="0.3">
      <c r="B35" s="23"/>
      <c r="C35" s="24"/>
      <c r="D35" s="24"/>
      <c r="E35" s="24"/>
      <c r="F35" s="24"/>
      <c r="G35" s="24"/>
      <c r="H35" s="24"/>
      <c r="I35" s="53"/>
      <c r="J35" s="24"/>
      <c r="K35" s="25"/>
    </row>
    <row r="36" spans="2:11" s="1" customFormat="1" ht="25.35" customHeight="1" x14ac:dyDescent="0.3">
      <c r="B36" s="23"/>
      <c r="C36" s="67"/>
      <c r="D36" s="68" t="s">
        <v>33</v>
      </c>
      <c r="E36" s="39"/>
      <c r="F36" s="39"/>
      <c r="G36" s="69" t="s">
        <v>34</v>
      </c>
      <c r="H36" s="70" t="s">
        <v>35</v>
      </c>
      <c r="I36" s="71"/>
      <c r="J36" s="72">
        <f>SUM(J27:J34)</f>
        <v>0</v>
      </c>
      <c r="K36" s="73"/>
    </row>
    <row r="37" spans="2:11" s="1" customFormat="1" ht="14.45" customHeight="1" x14ac:dyDescent="0.3">
      <c r="B37" s="28"/>
      <c r="C37" s="29"/>
      <c r="D37" s="29"/>
      <c r="E37" s="29"/>
      <c r="F37" s="29"/>
      <c r="G37" s="29"/>
      <c r="H37" s="29"/>
      <c r="I37" s="74"/>
      <c r="J37" s="29"/>
      <c r="K37" s="30"/>
    </row>
    <row r="41" spans="2:11" s="1" customFormat="1" ht="6.95" customHeight="1" x14ac:dyDescent="0.3">
      <c r="B41" s="75"/>
      <c r="C41" s="76"/>
      <c r="D41" s="76"/>
      <c r="E41" s="76"/>
      <c r="F41" s="76"/>
      <c r="G41" s="76"/>
      <c r="H41" s="76"/>
      <c r="I41" s="77"/>
      <c r="J41" s="76"/>
      <c r="K41" s="78"/>
    </row>
    <row r="42" spans="2:11" s="1" customFormat="1" ht="36.950000000000003" customHeight="1" x14ac:dyDescent="0.3">
      <c r="B42" s="23"/>
      <c r="C42" s="18" t="s">
        <v>50</v>
      </c>
      <c r="D42" s="24"/>
      <c r="E42" s="24"/>
      <c r="F42" s="24"/>
      <c r="G42" s="24"/>
      <c r="H42" s="24"/>
      <c r="I42" s="53"/>
      <c r="J42" s="24"/>
      <c r="K42" s="25"/>
    </row>
    <row r="43" spans="2:11" s="1" customFormat="1" ht="6.95" customHeight="1" x14ac:dyDescent="0.3">
      <c r="B43" s="23"/>
      <c r="C43" s="24"/>
      <c r="D43" s="24"/>
      <c r="E43" s="24"/>
      <c r="F43" s="24"/>
      <c r="G43" s="24"/>
      <c r="H43" s="24"/>
      <c r="I43" s="53"/>
      <c r="J43" s="24"/>
      <c r="K43" s="25"/>
    </row>
    <row r="44" spans="2:11" s="1" customFormat="1" ht="14.45" customHeight="1" x14ac:dyDescent="0.3">
      <c r="B44" s="23"/>
      <c r="C44" s="22" t="s">
        <v>5</v>
      </c>
      <c r="D44" s="24"/>
      <c r="E44" s="24"/>
      <c r="F44" s="24"/>
      <c r="G44" s="24"/>
      <c r="H44" s="24"/>
      <c r="I44" s="53"/>
      <c r="J44" s="24"/>
      <c r="K44" s="25"/>
    </row>
    <row r="45" spans="2:11" s="1" customFormat="1" ht="22.5" customHeight="1" x14ac:dyDescent="0.3">
      <c r="B45" s="23"/>
      <c r="C45" s="24"/>
      <c r="D45" s="24"/>
      <c r="E45" s="271" t="e">
        <f>E7</f>
        <v>#REF!</v>
      </c>
      <c r="F45" s="272"/>
      <c r="G45" s="272"/>
      <c r="H45" s="272"/>
      <c r="I45" s="53"/>
      <c r="J45" s="24"/>
      <c r="K45" s="25"/>
    </row>
    <row r="46" spans="2:11" s="1" customFormat="1" ht="14.45" customHeight="1" x14ac:dyDescent="0.3">
      <c r="B46" s="23"/>
      <c r="C46" s="22" t="s">
        <v>49</v>
      </c>
      <c r="D46" s="24"/>
      <c r="E46" s="24"/>
      <c r="F46" s="24"/>
      <c r="G46" s="24"/>
      <c r="H46" s="24"/>
      <c r="I46" s="53"/>
      <c r="J46" s="24"/>
      <c r="K46" s="25"/>
    </row>
    <row r="47" spans="2:11" s="1" customFormat="1" ht="23.25" customHeight="1" x14ac:dyDescent="0.3">
      <c r="B47" s="23"/>
      <c r="C47" s="24"/>
      <c r="D47" s="24"/>
      <c r="E47" s="273" t="str">
        <f>E9</f>
        <v>D.1.4.1.3 - ZTI-PLYNOVOD</v>
      </c>
      <c r="F47" s="274"/>
      <c r="G47" s="274"/>
      <c r="H47" s="274"/>
      <c r="I47" s="53"/>
      <c r="J47" s="24"/>
      <c r="K47" s="25"/>
    </row>
    <row r="48" spans="2:11" s="1" customFormat="1" ht="6.95" customHeight="1" x14ac:dyDescent="0.3">
      <c r="B48" s="23"/>
      <c r="C48" s="24"/>
      <c r="D48" s="24"/>
      <c r="E48" s="24"/>
      <c r="F48" s="24"/>
      <c r="G48" s="24"/>
      <c r="H48" s="24"/>
      <c r="I48" s="53"/>
      <c r="J48" s="24"/>
      <c r="K48" s="25"/>
    </row>
    <row r="49" spans="2:47" s="1" customFormat="1" ht="18" customHeight="1" x14ac:dyDescent="0.3">
      <c r="B49" s="23"/>
      <c r="C49" s="22" t="s">
        <v>10</v>
      </c>
      <c r="D49" s="24"/>
      <c r="E49" s="24"/>
      <c r="F49" s="21" t="str">
        <f>F12</f>
        <v>Jičín</v>
      </c>
      <c r="G49" s="24"/>
      <c r="H49" s="24"/>
      <c r="I49" s="54" t="s">
        <v>12</v>
      </c>
      <c r="J49" s="55" t="e">
        <f>IF(J12="","",J12)</f>
        <v>#REF!</v>
      </c>
      <c r="K49" s="25"/>
    </row>
    <row r="50" spans="2:47" s="1" customFormat="1" ht="6.95" customHeight="1" x14ac:dyDescent="0.3">
      <c r="B50" s="23"/>
      <c r="C50" s="24"/>
      <c r="D50" s="24"/>
      <c r="E50" s="24"/>
      <c r="F50" s="24"/>
      <c r="G50" s="24"/>
      <c r="H50" s="24"/>
      <c r="I50" s="53"/>
      <c r="J50" s="24"/>
      <c r="K50" s="25"/>
    </row>
    <row r="51" spans="2:47" s="1" customFormat="1" ht="15" x14ac:dyDescent="0.3">
      <c r="B51" s="23"/>
      <c r="C51" s="22" t="s">
        <v>14</v>
      </c>
      <c r="D51" s="24"/>
      <c r="E51" s="24"/>
      <c r="F51" s="21" t="str">
        <f>E15</f>
        <v>KRÁLOVEHRADECKÝ KRAJ,PIVOVARSKÉ NÁM.1245,500 03</v>
      </c>
      <c r="G51" s="24"/>
      <c r="H51" s="24"/>
      <c r="I51" s="54" t="s">
        <v>19</v>
      </c>
      <c r="J51" s="21" t="str">
        <f>E21</f>
        <v>Sanit Studio, s.r.o.</v>
      </c>
      <c r="K51" s="25"/>
    </row>
    <row r="52" spans="2:47" s="1" customFormat="1" ht="14.45" customHeight="1" x14ac:dyDescent="0.3">
      <c r="B52" s="23"/>
      <c r="C52" s="22" t="s">
        <v>18</v>
      </c>
      <c r="D52" s="24"/>
      <c r="E52" s="24"/>
      <c r="F52" s="21" t="e">
        <f>IF(E18="","",E18)</f>
        <v>#REF!</v>
      </c>
      <c r="G52" s="24"/>
      <c r="H52" s="24"/>
      <c r="I52" s="53"/>
      <c r="J52" s="24"/>
      <c r="K52" s="25"/>
    </row>
    <row r="53" spans="2:47" s="1" customFormat="1" ht="10.35" customHeight="1" x14ac:dyDescent="0.3">
      <c r="B53" s="23"/>
      <c r="C53" s="24"/>
      <c r="D53" s="24"/>
      <c r="E53" s="24"/>
      <c r="F53" s="24"/>
      <c r="G53" s="24"/>
      <c r="H53" s="24"/>
      <c r="I53" s="53"/>
      <c r="J53" s="24"/>
      <c r="K53" s="25"/>
    </row>
    <row r="54" spans="2:47" s="1" customFormat="1" ht="29.25" customHeight="1" x14ac:dyDescent="0.3">
      <c r="B54" s="23"/>
      <c r="C54" s="79" t="s">
        <v>51</v>
      </c>
      <c r="D54" s="67"/>
      <c r="E54" s="67"/>
      <c r="F54" s="67"/>
      <c r="G54" s="67"/>
      <c r="H54" s="67"/>
      <c r="I54" s="80"/>
      <c r="J54" s="81" t="s">
        <v>52</v>
      </c>
      <c r="K54" s="82"/>
    </row>
    <row r="55" spans="2:47" s="1" customFormat="1" ht="10.35" customHeight="1" x14ac:dyDescent="0.3">
      <c r="B55" s="23"/>
      <c r="C55" s="24"/>
      <c r="D55" s="24"/>
      <c r="E55" s="24"/>
      <c r="F55" s="24"/>
      <c r="G55" s="24"/>
      <c r="H55" s="24"/>
      <c r="I55" s="53"/>
      <c r="J55" s="24"/>
      <c r="K55" s="25"/>
    </row>
    <row r="56" spans="2:47" s="1" customFormat="1" ht="29.25" customHeight="1" x14ac:dyDescent="0.3">
      <c r="B56" s="23"/>
      <c r="C56" s="83" t="s">
        <v>53</v>
      </c>
      <c r="D56" s="24"/>
      <c r="E56" s="24"/>
      <c r="F56" s="24"/>
      <c r="G56" s="24"/>
      <c r="H56" s="24"/>
      <c r="I56" s="53"/>
      <c r="J56" s="63">
        <f>J79</f>
        <v>0</v>
      </c>
      <c r="K56" s="25"/>
      <c r="AU56" s="12" t="s">
        <v>54</v>
      </c>
    </row>
    <row r="57" spans="2:47" s="3" customFormat="1" ht="24.95" customHeight="1" x14ac:dyDescent="0.3">
      <c r="B57" s="84"/>
      <c r="C57" s="85"/>
      <c r="D57" s="86" t="s">
        <v>108</v>
      </c>
      <c r="E57" s="87"/>
      <c r="F57" s="87"/>
      <c r="G57" s="87"/>
      <c r="H57" s="87"/>
      <c r="I57" s="88"/>
      <c r="J57" s="89">
        <f>J80</f>
        <v>0</v>
      </c>
      <c r="K57" s="90"/>
    </row>
    <row r="58" spans="2:47" s="4" customFormat="1" ht="19.899999999999999" customHeight="1" x14ac:dyDescent="0.3">
      <c r="B58" s="91"/>
      <c r="C58" s="92"/>
      <c r="D58" s="93" t="s">
        <v>109</v>
      </c>
      <c r="E58" s="94"/>
      <c r="F58" s="94"/>
      <c r="G58" s="94"/>
      <c r="H58" s="94"/>
      <c r="I58" s="95"/>
      <c r="J58" s="96">
        <f>J81</f>
        <v>0</v>
      </c>
      <c r="K58" s="97"/>
    </row>
    <row r="59" spans="2:47" s="4" customFormat="1" ht="19.899999999999999" customHeight="1" x14ac:dyDescent="0.3">
      <c r="B59" s="91"/>
      <c r="C59" s="92"/>
      <c r="D59" s="93" t="s">
        <v>121</v>
      </c>
      <c r="E59" s="94"/>
      <c r="F59" s="94"/>
      <c r="G59" s="94"/>
      <c r="H59" s="94"/>
      <c r="I59" s="95"/>
      <c r="J59" s="96">
        <f>J219</f>
        <v>0</v>
      </c>
      <c r="K59" s="97"/>
    </row>
    <row r="60" spans="2:47" s="1" customFormat="1" ht="21.75" customHeight="1" x14ac:dyDescent="0.3">
      <c r="B60" s="23"/>
      <c r="C60" s="24"/>
      <c r="D60" s="24"/>
      <c r="E60" s="24"/>
      <c r="F60" s="24"/>
      <c r="G60" s="24"/>
      <c r="H60" s="24"/>
      <c r="I60" s="53"/>
      <c r="J60" s="24"/>
      <c r="K60" s="25"/>
    </row>
    <row r="61" spans="2:47" s="1" customFormat="1" ht="6.95" customHeight="1" x14ac:dyDescent="0.3">
      <c r="B61" s="28"/>
      <c r="C61" s="29"/>
      <c r="D61" s="29"/>
      <c r="E61" s="29"/>
      <c r="F61" s="29"/>
      <c r="G61" s="29"/>
      <c r="H61" s="29"/>
      <c r="I61" s="74"/>
      <c r="J61" s="29"/>
      <c r="K61" s="30"/>
    </row>
    <row r="65" spans="2:63" s="1" customFormat="1" ht="6.95" customHeight="1" x14ac:dyDescent="0.3">
      <c r="B65" s="31"/>
      <c r="C65" s="32"/>
      <c r="D65" s="32"/>
      <c r="E65" s="32"/>
      <c r="F65" s="32"/>
      <c r="G65" s="32"/>
      <c r="H65" s="32"/>
      <c r="I65" s="77"/>
      <c r="J65" s="32"/>
      <c r="K65" s="32"/>
      <c r="L65" s="33"/>
    </row>
    <row r="66" spans="2:63" s="1" customFormat="1" ht="36.950000000000003" customHeight="1" x14ac:dyDescent="0.3">
      <c r="B66" s="23"/>
      <c r="C66" s="34" t="s">
        <v>55</v>
      </c>
      <c r="D66" s="35"/>
      <c r="E66" s="35"/>
      <c r="F66" s="35"/>
      <c r="G66" s="35"/>
      <c r="H66" s="35"/>
      <c r="I66" s="98"/>
      <c r="J66" s="35"/>
      <c r="K66" s="35"/>
      <c r="L66" s="33"/>
    </row>
    <row r="67" spans="2:63" s="1" customFormat="1" ht="6.95" customHeight="1" x14ac:dyDescent="0.3">
      <c r="B67" s="23"/>
      <c r="C67" s="35"/>
      <c r="D67" s="35"/>
      <c r="E67" s="35"/>
      <c r="F67" s="35"/>
      <c r="G67" s="35"/>
      <c r="H67" s="35"/>
      <c r="I67" s="98"/>
      <c r="J67" s="35"/>
      <c r="K67" s="35"/>
      <c r="L67" s="33"/>
    </row>
    <row r="68" spans="2:63" s="1" customFormat="1" ht="14.45" customHeight="1" x14ac:dyDescent="0.3">
      <c r="B68" s="23"/>
      <c r="C68" s="36" t="s">
        <v>5</v>
      </c>
      <c r="D68" s="35"/>
      <c r="E68" s="35"/>
      <c r="F68" s="35"/>
      <c r="G68" s="35"/>
      <c r="H68" s="35"/>
      <c r="I68" s="98"/>
      <c r="J68" s="35"/>
      <c r="K68" s="35"/>
      <c r="L68" s="33"/>
    </row>
    <row r="69" spans="2:63" s="1" customFormat="1" ht="22.5" customHeight="1" x14ac:dyDescent="0.3">
      <c r="B69" s="23"/>
      <c r="C69" s="35"/>
      <c r="D69" s="35"/>
      <c r="E69" s="267" t="e">
        <f>E7</f>
        <v>#REF!</v>
      </c>
      <c r="F69" s="268"/>
      <c r="G69" s="268"/>
      <c r="H69" s="268"/>
      <c r="I69" s="98"/>
      <c r="J69" s="35"/>
      <c r="K69" s="35"/>
      <c r="L69" s="33"/>
    </row>
    <row r="70" spans="2:63" s="1" customFormat="1" ht="14.45" customHeight="1" x14ac:dyDescent="0.3">
      <c r="B70" s="23"/>
      <c r="C70" s="36" t="s">
        <v>49</v>
      </c>
      <c r="D70" s="35"/>
      <c r="E70" s="35"/>
      <c r="F70" s="35"/>
      <c r="G70" s="35"/>
      <c r="H70" s="35"/>
      <c r="I70" s="98"/>
      <c r="J70" s="35"/>
      <c r="K70" s="35"/>
      <c r="L70" s="33"/>
    </row>
    <row r="71" spans="2:63" s="1" customFormat="1" ht="23.25" customHeight="1" x14ac:dyDescent="0.3">
      <c r="B71" s="23"/>
      <c r="C71" s="35"/>
      <c r="D71" s="35"/>
      <c r="E71" s="266" t="str">
        <f>E9</f>
        <v>D.1.4.1.3 - ZTI-PLYNOVOD</v>
      </c>
      <c r="F71" s="269"/>
      <c r="G71" s="269"/>
      <c r="H71" s="269"/>
      <c r="I71" s="98"/>
      <c r="J71" s="35"/>
      <c r="K71" s="35"/>
      <c r="L71" s="33"/>
    </row>
    <row r="72" spans="2:63" s="1" customFormat="1" ht="6.95" customHeight="1" x14ac:dyDescent="0.3">
      <c r="B72" s="23"/>
      <c r="C72" s="35"/>
      <c r="D72" s="35"/>
      <c r="E72" s="35"/>
      <c r="F72" s="35"/>
      <c r="G72" s="35"/>
      <c r="H72" s="35"/>
      <c r="I72" s="98"/>
      <c r="J72" s="35"/>
      <c r="K72" s="35"/>
      <c r="L72" s="33"/>
    </row>
    <row r="73" spans="2:63" s="1" customFormat="1" ht="18" customHeight="1" x14ac:dyDescent="0.3">
      <c r="B73" s="23"/>
      <c r="C73" s="36" t="s">
        <v>10</v>
      </c>
      <c r="D73" s="35"/>
      <c r="E73" s="35"/>
      <c r="F73" s="99" t="str">
        <f>F12</f>
        <v>Jičín</v>
      </c>
      <c r="G73" s="35"/>
      <c r="H73" s="35"/>
      <c r="I73" s="100" t="s">
        <v>12</v>
      </c>
      <c r="J73" s="37" t="e">
        <f>IF(J12="","",J12)</f>
        <v>#REF!</v>
      </c>
      <c r="K73" s="35"/>
      <c r="L73" s="33"/>
    </row>
    <row r="74" spans="2:63" s="1" customFormat="1" ht="6.95" customHeight="1" x14ac:dyDescent="0.3">
      <c r="B74" s="23"/>
      <c r="C74" s="35"/>
      <c r="D74" s="35"/>
      <c r="E74" s="35"/>
      <c r="F74" s="35"/>
      <c r="G74" s="35"/>
      <c r="H74" s="35"/>
      <c r="I74" s="98"/>
      <c r="J74" s="35"/>
      <c r="K74" s="35"/>
      <c r="L74" s="33"/>
    </row>
    <row r="75" spans="2:63" s="1" customFormat="1" ht="15" x14ac:dyDescent="0.3">
      <c r="B75" s="23"/>
      <c r="C75" s="36" t="s">
        <v>14</v>
      </c>
      <c r="D75" s="35"/>
      <c r="E75" s="35"/>
      <c r="F75" s="99" t="str">
        <f>E15</f>
        <v>KRÁLOVEHRADECKÝ KRAJ,PIVOVARSKÉ NÁM.1245,500 03</v>
      </c>
      <c r="G75" s="35"/>
      <c r="H75" s="35"/>
      <c r="I75" s="100" t="s">
        <v>19</v>
      </c>
      <c r="J75" s="99" t="str">
        <f>E21</f>
        <v>Sanit Studio, s.r.o.</v>
      </c>
      <c r="K75" s="35"/>
      <c r="L75" s="33"/>
    </row>
    <row r="76" spans="2:63" s="1" customFormat="1" ht="14.45" customHeight="1" x14ac:dyDescent="0.3">
      <c r="B76" s="23"/>
      <c r="C76" s="36" t="s">
        <v>18</v>
      </c>
      <c r="D76" s="35"/>
      <c r="E76" s="35"/>
      <c r="F76" s="99" t="e">
        <f>IF(E18="","",E18)</f>
        <v>#REF!</v>
      </c>
      <c r="G76" s="35"/>
      <c r="H76" s="35"/>
      <c r="I76" s="98"/>
      <c r="J76" s="35"/>
      <c r="K76" s="35"/>
      <c r="L76" s="33"/>
    </row>
    <row r="77" spans="2:63" s="1" customFormat="1" ht="10.35" customHeight="1" x14ac:dyDescent="0.3">
      <c r="B77" s="23"/>
      <c r="C77" s="35"/>
      <c r="D77" s="35"/>
      <c r="E77" s="35"/>
      <c r="F77" s="35"/>
      <c r="G77" s="35"/>
      <c r="H77" s="35"/>
      <c r="I77" s="98"/>
      <c r="J77" s="35"/>
      <c r="K77" s="35"/>
      <c r="L77" s="33"/>
    </row>
    <row r="78" spans="2:63" s="5" customFormat="1" ht="29.25" customHeight="1" x14ac:dyDescent="0.3">
      <c r="B78" s="101"/>
      <c r="C78" s="102" t="s">
        <v>56</v>
      </c>
      <c r="D78" s="103" t="s">
        <v>37</v>
      </c>
      <c r="E78" s="103" t="s">
        <v>36</v>
      </c>
      <c r="F78" s="103" t="s">
        <v>57</v>
      </c>
      <c r="G78" s="103" t="s">
        <v>58</v>
      </c>
      <c r="H78" s="103" t="s">
        <v>59</v>
      </c>
      <c r="I78" s="104" t="s">
        <v>60</v>
      </c>
      <c r="J78" s="103" t="s">
        <v>52</v>
      </c>
      <c r="K78" s="105" t="s">
        <v>61</v>
      </c>
      <c r="L78" s="106"/>
      <c r="M78" s="40" t="s">
        <v>62</v>
      </c>
      <c r="N78" s="41" t="s">
        <v>27</v>
      </c>
      <c r="O78" s="41" t="s">
        <v>63</v>
      </c>
      <c r="P78" s="41" t="s">
        <v>64</v>
      </c>
      <c r="Q78" s="41" t="s">
        <v>65</v>
      </c>
      <c r="R78" s="41" t="s">
        <v>66</v>
      </c>
      <c r="S78" s="41" t="s">
        <v>67</v>
      </c>
      <c r="T78" s="42" t="s">
        <v>68</v>
      </c>
    </row>
    <row r="79" spans="2:63" s="1" customFormat="1" ht="29.25" customHeight="1" x14ac:dyDescent="0.35">
      <c r="B79" s="23"/>
      <c r="C79" s="45" t="s">
        <v>53</v>
      </c>
      <c r="D79" s="35"/>
      <c r="E79" s="35"/>
      <c r="F79" s="35"/>
      <c r="G79" s="35"/>
      <c r="H79" s="35"/>
      <c r="I79" s="98"/>
      <c r="J79" s="107">
        <f>BK79</f>
        <v>0</v>
      </c>
      <c r="K79" s="35"/>
      <c r="L79" s="33"/>
      <c r="M79" s="43"/>
      <c r="N79" s="44"/>
      <c r="O79" s="44"/>
      <c r="P79" s="108">
        <f>P80</f>
        <v>0</v>
      </c>
      <c r="Q79" s="44"/>
      <c r="R79" s="108">
        <f>R80</f>
        <v>0.4238952447499999</v>
      </c>
      <c r="S79" s="44"/>
      <c r="T79" s="109">
        <f>T80</f>
        <v>0</v>
      </c>
      <c r="AT79" s="12" t="s">
        <v>38</v>
      </c>
      <c r="AU79" s="12" t="s">
        <v>54</v>
      </c>
      <c r="BK79" s="110">
        <f>BK80</f>
        <v>0</v>
      </c>
    </row>
    <row r="80" spans="2:63" s="6" customFormat="1" ht="37.35" customHeight="1" x14ac:dyDescent="0.35">
      <c r="B80" s="111"/>
      <c r="C80" s="112"/>
      <c r="D80" s="113" t="s">
        <v>38</v>
      </c>
      <c r="E80" s="114" t="s">
        <v>116</v>
      </c>
      <c r="F80" s="114" t="s">
        <v>117</v>
      </c>
      <c r="G80" s="112"/>
      <c r="H80" s="112"/>
      <c r="I80" s="115"/>
      <c r="J80" s="116">
        <f>BK80</f>
        <v>0</v>
      </c>
      <c r="K80" s="112"/>
      <c r="L80" s="117"/>
      <c r="M80" s="118"/>
      <c r="N80" s="119"/>
      <c r="O80" s="119"/>
      <c r="P80" s="120">
        <f>P81+P219</f>
        <v>0</v>
      </c>
      <c r="Q80" s="119"/>
      <c r="R80" s="120">
        <f>R81+R219</f>
        <v>0.4238952447499999</v>
      </c>
      <c r="S80" s="119"/>
      <c r="T80" s="121">
        <f>T81+T219</f>
        <v>0</v>
      </c>
      <c r="AR80" s="122" t="s">
        <v>41</v>
      </c>
      <c r="AT80" s="123" t="s">
        <v>38</v>
      </c>
      <c r="AU80" s="123" t="s">
        <v>39</v>
      </c>
      <c r="AY80" s="122" t="s">
        <v>69</v>
      </c>
      <c r="BK80" s="124">
        <f>BK81+BK219</f>
        <v>0</v>
      </c>
    </row>
    <row r="81" spans="2:65" s="6" customFormat="1" ht="19.899999999999999" customHeight="1" x14ac:dyDescent="0.3">
      <c r="B81" s="111"/>
      <c r="C81" s="112"/>
      <c r="D81" s="125" t="s">
        <v>38</v>
      </c>
      <c r="E81" s="126" t="s">
        <v>118</v>
      </c>
      <c r="F81" s="126" t="s">
        <v>119</v>
      </c>
      <c r="G81" s="112"/>
      <c r="H81" s="112"/>
      <c r="I81" s="115"/>
      <c r="J81" s="127">
        <f>BK81</f>
        <v>0</v>
      </c>
      <c r="K81" s="112"/>
      <c r="L81" s="117"/>
      <c r="M81" s="118"/>
      <c r="N81" s="119"/>
      <c r="O81" s="119"/>
      <c r="P81" s="120">
        <f>SUM(P82:P218)</f>
        <v>0</v>
      </c>
      <c r="Q81" s="119"/>
      <c r="R81" s="120">
        <f>SUM(R82:R218)</f>
        <v>0.3932032447499999</v>
      </c>
      <c r="S81" s="119"/>
      <c r="T81" s="121">
        <f>SUM(T82:T218)</f>
        <v>0</v>
      </c>
      <c r="AR81" s="122" t="s">
        <v>41</v>
      </c>
      <c r="AT81" s="123" t="s">
        <v>38</v>
      </c>
      <c r="AU81" s="123" t="s">
        <v>9</v>
      </c>
      <c r="AY81" s="122" t="s">
        <v>69</v>
      </c>
      <c r="BK81" s="124">
        <f>SUM(BK82:BK218)</f>
        <v>0</v>
      </c>
    </row>
    <row r="82" spans="2:65" s="1" customFormat="1" ht="31.5" customHeight="1" x14ac:dyDescent="0.3">
      <c r="B82" s="23"/>
      <c r="C82" s="128" t="s">
        <v>9</v>
      </c>
      <c r="D82" s="128" t="s">
        <v>70</v>
      </c>
      <c r="E82" s="129" t="s">
        <v>122</v>
      </c>
      <c r="F82" s="130" t="s">
        <v>123</v>
      </c>
      <c r="G82" s="131" t="s">
        <v>79</v>
      </c>
      <c r="H82" s="132">
        <v>5</v>
      </c>
      <c r="I82" s="133"/>
      <c r="J82" s="134">
        <f>ROUND(I82*H82,2)</f>
        <v>0</v>
      </c>
      <c r="K82" s="130" t="s">
        <v>72</v>
      </c>
      <c r="L82" s="33"/>
      <c r="M82" s="135" t="s">
        <v>7</v>
      </c>
      <c r="N82" s="136" t="s">
        <v>28</v>
      </c>
      <c r="O82" s="24"/>
      <c r="P82" s="137">
        <f>O82*H82</f>
        <v>0</v>
      </c>
      <c r="Q82" s="137">
        <v>1.4702199999999999E-3</v>
      </c>
      <c r="R82" s="137">
        <f>Q82*H82</f>
        <v>7.3510999999999993E-3</v>
      </c>
      <c r="S82" s="137">
        <v>0</v>
      </c>
      <c r="T82" s="138">
        <f>S82*H82</f>
        <v>0</v>
      </c>
      <c r="AR82" s="12" t="s">
        <v>89</v>
      </c>
      <c r="AT82" s="12" t="s">
        <v>70</v>
      </c>
      <c r="AU82" s="12" t="s">
        <v>41</v>
      </c>
      <c r="AY82" s="12" t="s">
        <v>69</v>
      </c>
      <c r="BE82" s="139">
        <f>IF(N82="základní",J82,0)</f>
        <v>0</v>
      </c>
      <c r="BF82" s="139">
        <f>IF(N82="snížená",J82,0)</f>
        <v>0</v>
      </c>
      <c r="BG82" s="139">
        <f>IF(N82="zákl. přenesená",J82,0)</f>
        <v>0</v>
      </c>
      <c r="BH82" s="139">
        <f>IF(N82="sníž. přenesená",J82,0)</f>
        <v>0</v>
      </c>
      <c r="BI82" s="139">
        <f>IF(N82="nulová",J82,0)</f>
        <v>0</v>
      </c>
      <c r="BJ82" s="12" t="s">
        <v>9</v>
      </c>
      <c r="BK82" s="139">
        <f>ROUND(I82*H82,2)</f>
        <v>0</v>
      </c>
      <c r="BL82" s="12" t="s">
        <v>89</v>
      </c>
      <c r="BM82" s="12" t="s">
        <v>124</v>
      </c>
    </row>
    <row r="83" spans="2:65" s="1" customFormat="1" ht="27" x14ac:dyDescent="0.3">
      <c r="B83" s="23"/>
      <c r="C83" s="35"/>
      <c r="D83" s="140" t="s">
        <v>75</v>
      </c>
      <c r="E83" s="35"/>
      <c r="F83" s="141" t="s">
        <v>125</v>
      </c>
      <c r="G83" s="35"/>
      <c r="H83" s="35"/>
      <c r="I83" s="98"/>
      <c r="J83" s="35"/>
      <c r="K83" s="35"/>
      <c r="L83" s="33"/>
      <c r="M83" s="142"/>
      <c r="N83" s="24"/>
      <c r="O83" s="24"/>
      <c r="P83" s="24"/>
      <c r="Q83" s="24"/>
      <c r="R83" s="24"/>
      <c r="S83" s="24"/>
      <c r="T83" s="38"/>
      <c r="AT83" s="12" t="s">
        <v>75</v>
      </c>
      <c r="AU83" s="12" t="s">
        <v>41</v>
      </c>
    </row>
    <row r="84" spans="2:65" s="7" customFormat="1" x14ac:dyDescent="0.3">
      <c r="B84" s="143"/>
      <c r="C84" s="144"/>
      <c r="D84" s="140" t="s">
        <v>76</v>
      </c>
      <c r="E84" s="145" t="s">
        <v>7</v>
      </c>
      <c r="F84" s="146" t="s">
        <v>126</v>
      </c>
      <c r="G84" s="144"/>
      <c r="H84" s="147">
        <v>1</v>
      </c>
      <c r="I84" s="148"/>
      <c r="J84" s="144"/>
      <c r="K84" s="144"/>
      <c r="L84" s="149"/>
      <c r="M84" s="150"/>
      <c r="N84" s="151"/>
      <c r="O84" s="151"/>
      <c r="P84" s="151"/>
      <c r="Q84" s="151"/>
      <c r="R84" s="151"/>
      <c r="S84" s="151"/>
      <c r="T84" s="152"/>
      <c r="AT84" s="153" t="s">
        <v>76</v>
      </c>
      <c r="AU84" s="153" t="s">
        <v>41</v>
      </c>
      <c r="AV84" s="7" t="s">
        <v>41</v>
      </c>
      <c r="AW84" s="7" t="s">
        <v>21</v>
      </c>
      <c r="AX84" s="7" t="s">
        <v>39</v>
      </c>
      <c r="AY84" s="153" t="s">
        <v>69</v>
      </c>
    </row>
    <row r="85" spans="2:65" s="7" customFormat="1" x14ac:dyDescent="0.3">
      <c r="B85" s="143"/>
      <c r="C85" s="144"/>
      <c r="D85" s="140" t="s">
        <v>76</v>
      </c>
      <c r="E85" s="145" t="s">
        <v>7</v>
      </c>
      <c r="F85" s="146" t="s">
        <v>127</v>
      </c>
      <c r="G85" s="144"/>
      <c r="H85" s="147">
        <v>4</v>
      </c>
      <c r="I85" s="148"/>
      <c r="J85" s="144"/>
      <c r="K85" s="144"/>
      <c r="L85" s="149"/>
      <c r="M85" s="150"/>
      <c r="N85" s="151"/>
      <c r="O85" s="151"/>
      <c r="P85" s="151"/>
      <c r="Q85" s="151"/>
      <c r="R85" s="151"/>
      <c r="S85" s="151"/>
      <c r="T85" s="152"/>
      <c r="AT85" s="153" t="s">
        <v>76</v>
      </c>
      <c r="AU85" s="153" t="s">
        <v>41</v>
      </c>
      <c r="AV85" s="7" t="s">
        <v>41</v>
      </c>
      <c r="AW85" s="7" t="s">
        <v>21</v>
      </c>
      <c r="AX85" s="7" t="s">
        <v>39</v>
      </c>
      <c r="AY85" s="153" t="s">
        <v>69</v>
      </c>
    </row>
    <row r="86" spans="2:65" s="8" customFormat="1" x14ac:dyDescent="0.3">
      <c r="B86" s="154"/>
      <c r="C86" s="155"/>
      <c r="D86" s="156" t="s">
        <v>76</v>
      </c>
      <c r="E86" s="157" t="s">
        <v>7</v>
      </c>
      <c r="F86" s="158" t="s">
        <v>77</v>
      </c>
      <c r="G86" s="155"/>
      <c r="H86" s="159">
        <v>5</v>
      </c>
      <c r="I86" s="160"/>
      <c r="J86" s="155"/>
      <c r="K86" s="155"/>
      <c r="L86" s="161"/>
      <c r="M86" s="162"/>
      <c r="N86" s="163"/>
      <c r="O86" s="163"/>
      <c r="P86" s="163"/>
      <c r="Q86" s="163"/>
      <c r="R86" s="163"/>
      <c r="S86" s="163"/>
      <c r="T86" s="164"/>
      <c r="AT86" s="165" t="s">
        <v>76</v>
      </c>
      <c r="AU86" s="165" t="s">
        <v>41</v>
      </c>
      <c r="AV86" s="8" t="s">
        <v>73</v>
      </c>
      <c r="AW86" s="8" t="s">
        <v>21</v>
      </c>
      <c r="AX86" s="8" t="s">
        <v>9</v>
      </c>
      <c r="AY86" s="165" t="s">
        <v>69</v>
      </c>
    </row>
    <row r="87" spans="2:65" s="1" customFormat="1" ht="31.5" customHeight="1" x14ac:dyDescent="0.3">
      <c r="B87" s="23"/>
      <c r="C87" s="128" t="s">
        <v>41</v>
      </c>
      <c r="D87" s="128" t="s">
        <v>70</v>
      </c>
      <c r="E87" s="129" t="s">
        <v>128</v>
      </c>
      <c r="F87" s="130" t="s">
        <v>129</v>
      </c>
      <c r="G87" s="131" t="s">
        <v>79</v>
      </c>
      <c r="H87" s="132">
        <v>122.3</v>
      </c>
      <c r="I87" s="133"/>
      <c r="J87" s="134">
        <f>ROUND(I87*H87,2)</f>
        <v>0</v>
      </c>
      <c r="K87" s="130" t="s">
        <v>72</v>
      </c>
      <c r="L87" s="33"/>
      <c r="M87" s="135" t="s">
        <v>7</v>
      </c>
      <c r="N87" s="136" t="s">
        <v>28</v>
      </c>
      <c r="O87" s="24"/>
      <c r="P87" s="137">
        <f>O87*H87</f>
        <v>0</v>
      </c>
      <c r="Q87" s="137">
        <v>1.8473599999999999E-3</v>
      </c>
      <c r="R87" s="137">
        <f>Q87*H87</f>
        <v>0.22593212799999998</v>
      </c>
      <c r="S87" s="137">
        <v>0</v>
      </c>
      <c r="T87" s="138">
        <f>S87*H87</f>
        <v>0</v>
      </c>
      <c r="AR87" s="12" t="s">
        <v>89</v>
      </c>
      <c r="AT87" s="12" t="s">
        <v>70</v>
      </c>
      <c r="AU87" s="12" t="s">
        <v>41</v>
      </c>
      <c r="AY87" s="12" t="s">
        <v>69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2" t="s">
        <v>9</v>
      </c>
      <c r="BK87" s="139">
        <f>ROUND(I87*H87,2)</f>
        <v>0</v>
      </c>
      <c r="BL87" s="12" t="s">
        <v>89</v>
      </c>
      <c r="BM87" s="12" t="s">
        <v>130</v>
      </c>
    </row>
    <row r="88" spans="2:65" s="1" customFormat="1" ht="27" x14ac:dyDescent="0.3">
      <c r="B88" s="23"/>
      <c r="C88" s="35"/>
      <c r="D88" s="140" t="s">
        <v>75</v>
      </c>
      <c r="E88" s="35"/>
      <c r="F88" s="141" t="s">
        <v>125</v>
      </c>
      <c r="G88" s="35"/>
      <c r="H88" s="35"/>
      <c r="I88" s="98"/>
      <c r="J88" s="35"/>
      <c r="K88" s="35"/>
      <c r="L88" s="33"/>
      <c r="M88" s="142"/>
      <c r="N88" s="24"/>
      <c r="O88" s="24"/>
      <c r="P88" s="24"/>
      <c r="Q88" s="24"/>
      <c r="R88" s="24"/>
      <c r="S88" s="24"/>
      <c r="T88" s="38"/>
      <c r="AT88" s="12" t="s">
        <v>75</v>
      </c>
      <c r="AU88" s="12" t="s">
        <v>41</v>
      </c>
    </row>
    <row r="89" spans="2:65" s="7" customFormat="1" x14ac:dyDescent="0.3">
      <c r="B89" s="143"/>
      <c r="C89" s="144"/>
      <c r="D89" s="140" t="s">
        <v>76</v>
      </c>
      <c r="E89" s="145" t="s">
        <v>7</v>
      </c>
      <c r="F89" s="146" t="s">
        <v>131</v>
      </c>
      <c r="G89" s="144"/>
      <c r="H89" s="147">
        <v>19.600000000000001</v>
      </c>
      <c r="I89" s="148"/>
      <c r="J89" s="144"/>
      <c r="K89" s="144"/>
      <c r="L89" s="149"/>
      <c r="M89" s="150"/>
      <c r="N89" s="151"/>
      <c r="O89" s="151"/>
      <c r="P89" s="151"/>
      <c r="Q89" s="151"/>
      <c r="R89" s="151"/>
      <c r="S89" s="151"/>
      <c r="T89" s="152"/>
      <c r="AT89" s="153" t="s">
        <v>76</v>
      </c>
      <c r="AU89" s="153" t="s">
        <v>41</v>
      </c>
      <c r="AV89" s="7" t="s">
        <v>41</v>
      </c>
      <c r="AW89" s="7" t="s">
        <v>21</v>
      </c>
      <c r="AX89" s="7" t="s">
        <v>39</v>
      </c>
      <c r="AY89" s="153" t="s">
        <v>69</v>
      </c>
    </row>
    <row r="90" spans="2:65" s="7" customFormat="1" x14ac:dyDescent="0.3">
      <c r="B90" s="143"/>
      <c r="C90" s="144"/>
      <c r="D90" s="140" t="s">
        <v>76</v>
      </c>
      <c r="E90" s="145" t="s">
        <v>7</v>
      </c>
      <c r="F90" s="146" t="s">
        <v>132</v>
      </c>
      <c r="G90" s="144"/>
      <c r="H90" s="147">
        <v>102.7</v>
      </c>
      <c r="I90" s="148"/>
      <c r="J90" s="144"/>
      <c r="K90" s="144"/>
      <c r="L90" s="149"/>
      <c r="M90" s="150"/>
      <c r="N90" s="151"/>
      <c r="O90" s="151"/>
      <c r="P90" s="151"/>
      <c r="Q90" s="151"/>
      <c r="R90" s="151"/>
      <c r="S90" s="151"/>
      <c r="T90" s="152"/>
      <c r="AT90" s="153" t="s">
        <v>76</v>
      </c>
      <c r="AU90" s="153" t="s">
        <v>41</v>
      </c>
      <c r="AV90" s="7" t="s">
        <v>41</v>
      </c>
      <c r="AW90" s="7" t="s">
        <v>21</v>
      </c>
      <c r="AX90" s="7" t="s">
        <v>39</v>
      </c>
      <c r="AY90" s="153" t="s">
        <v>69</v>
      </c>
    </row>
    <row r="91" spans="2:65" s="8" customFormat="1" x14ac:dyDescent="0.3">
      <c r="B91" s="154"/>
      <c r="C91" s="155"/>
      <c r="D91" s="156" t="s">
        <v>76</v>
      </c>
      <c r="E91" s="157" t="s">
        <v>7</v>
      </c>
      <c r="F91" s="158" t="s">
        <v>77</v>
      </c>
      <c r="G91" s="155"/>
      <c r="H91" s="159">
        <v>122.3</v>
      </c>
      <c r="I91" s="160"/>
      <c r="J91" s="155"/>
      <c r="K91" s="155"/>
      <c r="L91" s="161"/>
      <c r="M91" s="162"/>
      <c r="N91" s="163"/>
      <c r="O91" s="163"/>
      <c r="P91" s="163"/>
      <c r="Q91" s="163"/>
      <c r="R91" s="163"/>
      <c r="S91" s="163"/>
      <c r="T91" s="164"/>
      <c r="AT91" s="165" t="s">
        <v>76</v>
      </c>
      <c r="AU91" s="165" t="s">
        <v>41</v>
      </c>
      <c r="AV91" s="8" t="s">
        <v>73</v>
      </c>
      <c r="AW91" s="8" t="s">
        <v>21</v>
      </c>
      <c r="AX91" s="8" t="s">
        <v>9</v>
      </c>
      <c r="AY91" s="165" t="s">
        <v>69</v>
      </c>
    </row>
    <row r="92" spans="2:65" s="1" customFormat="1" ht="31.5" customHeight="1" x14ac:dyDescent="0.3">
      <c r="B92" s="23"/>
      <c r="C92" s="128" t="s">
        <v>78</v>
      </c>
      <c r="D92" s="128" t="s">
        <v>70</v>
      </c>
      <c r="E92" s="129" t="s">
        <v>133</v>
      </c>
      <c r="F92" s="130" t="s">
        <v>134</v>
      </c>
      <c r="G92" s="131" t="s">
        <v>79</v>
      </c>
      <c r="H92" s="132">
        <v>32.4</v>
      </c>
      <c r="I92" s="133"/>
      <c r="J92" s="134">
        <f>ROUND(I92*H92,2)</f>
        <v>0</v>
      </c>
      <c r="K92" s="130" t="s">
        <v>72</v>
      </c>
      <c r="L92" s="33"/>
      <c r="M92" s="135" t="s">
        <v>7</v>
      </c>
      <c r="N92" s="136" t="s">
        <v>28</v>
      </c>
      <c r="O92" s="24"/>
      <c r="P92" s="137">
        <f>O92*H92</f>
        <v>0</v>
      </c>
      <c r="Q92" s="137">
        <v>2.6976399999999998E-3</v>
      </c>
      <c r="R92" s="137">
        <f>Q92*H92</f>
        <v>8.740353599999999E-2</v>
      </c>
      <c r="S92" s="137">
        <v>0</v>
      </c>
      <c r="T92" s="138">
        <f>S92*H92</f>
        <v>0</v>
      </c>
      <c r="AR92" s="12" t="s">
        <v>89</v>
      </c>
      <c r="AT92" s="12" t="s">
        <v>70</v>
      </c>
      <c r="AU92" s="12" t="s">
        <v>41</v>
      </c>
      <c r="AY92" s="12" t="s">
        <v>69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2" t="s">
        <v>9</v>
      </c>
      <c r="BK92" s="139">
        <f>ROUND(I92*H92,2)</f>
        <v>0</v>
      </c>
      <c r="BL92" s="12" t="s">
        <v>89</v>
      </c>
      <c r="BM92" s="12" t="s">
        <v>135</v>
      </c>
    </row>
    <row r="93" spans="2:65" s="1" customFormat="1" ht="40.5" x14ac:dyDescent="0.3">
      <c r="B93" s="23"/>
      <c r="C93" s="35"/>
      <c r="D93" s="140" t="s">
        <v>75</v>
      </c>
      <c r="E93" s="35"/>
      <c r="F93" s="141" t="s">
        <v>136</v>
      </c>
      <c r="G93" s="35"/>
      <c r="H93" s="35"/>
      <c r="I93" s="98"/>
      <c r="J93" s="35"/>
      <c r="K93" s="35"/>
      <c r="L93" s="33"/>
      <c r="M93" s="142"/>
      <c r="N93" s="24"/>
      <c r="O93" s="24"/>
      <c r="P93" s="24"/>
      <c r="Q93" s="24"/>
      <c r="R93" s="24"/>
      <c r="S93" s="24"/>
      <c r="T93" s="38"/>
      <c r="AT93" s="12" t="s">
        <v>75</v>
      </c>
      <c r="AU93" s="12" t="s">
        <v>41</v>
      </c>
    </row>
    <row r="94" spans="2:65" s="7" customFormat="1" x14ac:dyDescent="0.3">
      <c r="B94" s="143"/>
      <c r="C94" s="144"/>
      <c r="D94" s="140" t="s">
        <v>76</v>
      </c>
      <c r="E94" s="145" t="s">
        <v>7</v>
      </c>
      <c r="F94" s="146" t="s">
        <v>137</v>
      </c>
      <c r="G94" s="144"/>
      <c r="H94" s="147">
        <v>16.399999999999999</v>
      </c>
      <c r="I94" s="148"/>
      <c r="J94" s="144"/>
      <c r="K94" s="144"/>
      <c r="L94" s="149"/>
      <c r="M94" s="150"/>
      <c r="N94" s="151"/>
      <c r="O94" s="151"/>
      <c r="P94" s="151"/>
      <c r="Q94" s="151"/>
      <c r="R94" s="151"/>
      <c r="S94" s="151"/>
      <c r="T94" s="152"/>
      <c r="AT94" s="153" t="s">
        <v>76</v>
      </c>
      <c r="AU94" s="153" t="s">
        <v>41</v>
      </c>
      <c r="AV94" s="7" t="s">
        <v>41</v>
      </c>
      <c r="AW94" s="7" t="s">
        <v>21</v>
      </c>
      <c r="AX94" s="7" t="s">
        <v>39</v>
      </c>
      <c r="AY94" s="153" t="s">
        <v>69</v>
      </c>
    </row>
    <row r="95" spans="2:65" s="7" customFormat="1" x14ac:dyDescent="0.3">
      <c r="B95" s="143"/>
      <c r="C95" s="144"/>
      <c r="D95" s="140" t="s">
        <v>76</v>
      </c>
      <c r="E95" s="145" t="s">
        <v>7</v>
      </c>
      <c r="F95" s="146" t="s">
        <v>138</v>
      </c>
      <c r="G95" s="144"/>
      <c r="H95" s="147">
        <v>8</v>
      </c>
      <c r="I95" s="148"/>
      <c r="J95" s="144"/>
      <c r="K95" s="144"/>
      <c r="L95" s="149"/>
      <c r="M95" s="150"/>
      <c r="N95" s="151"/>
      <c r="O95" s="151"/>
      <c r="P95" s="151"/>
      <c r="Q95" s="151"/>
      <c r="R95" s="151"/>
      <c r="S95" s="151"/>
      <c r="T95" s="152"/>
      <c r="AT95" s="153" t="s">
        <v>76</v>
      </c>
      <c r="AU95" s="153" t="s">
        <v>41</v>
      </c>
      <c r="AV95" s="7" t="s">
        <v>41</v>
      </c>
      <c r="AW95" s="7" t="s">
        <v>21</v>
      </c>
      <c r="AX95" s="7" t="s">
        <v>39</v>
      </c>
      <c r="AY95" s="153" t="s">
        <v>69</v>
      </c>
    </row>
    <row r="96" spans="2:65" s="7" customFormat="1" x14ac:dyDescent="0.3">
      <c r="B96" s="143"/>
      <c r="C96" s="144"/>
      <c r="D96" s="140" t="s">
        <v>76</v>
      </c>
      <c r="E96" s="145" t="s">
        <v>7</v>
      </c>
      <c r="F96" s="146" t="s">
        <v>139</v>
      </c>
      <c r="G96" s="144"/>
      <c r="H96" s="147">
        <v>8</v>
      </c>
      <c r="I96" s="148"/>
      <c r="J96" s="144"/>
      <c r="K96" s="144"/>
      <c r="L96" s="149"/>
      <c r="M96" s="150"/>
      <c r="N96" s="151"/>
      <c r="O96" s="151"/>
      <c r="P96" s="151"/>
      <c r="Q96" s="151"/>
      <c r="R96" s="151"/>
      <c r="S96" s="151"/>
      <c r="T96" s="152"/>
      <c r="AT96" s="153" t="s">
        <v>76</v>
      </c>
      <c r="AU96" s="153" t="s">
        <v>41</v>
      </c>
      <c r="AV96" s="7" t="s">
        <v>41</v>
      </c>
      <c r="AW96" s="7" t="s">
        <v>21</v>
      </c>
      <c r="AX96" s="7" t="s">
        <v>39</v>
      </c>
      <c r="AY96" s="153" t="s">
        <v>69</v>
      </c>
    </row>
    <row r="97" spans="2:65" s="8" customFormat="1" x14ac:dyDescent="0.3">
      <c r="B97" s="154"/>
      <c r="C97" s="155"/>
      <c r="D97" s="156" t="s">
        <v>76</v>
      </c>
      <c r="E97" s="157" t="s">
        <v>7</v>
      </c>
      <c r="F97" s="158" t="s">
        <v>77</v>
      </c>
      <c r="G97" s="155"/>
      <c r="H97" s="159">
        <v>32.4</v>
      </c>
      <c r="I97" s="160"/>
      <c r="J97" s="155"/>
      <c r="K97" s="155"/>
      <c r="L97" s="161"/>
      <c r="M97" s="162"/>
      <c r="N97" s="163"/>
      <c r="O97" s="163"/>
      <c r="P97" s="163"/>
      <c r="Q97" s="163"/>
      <c r="R97" s="163"/>
      <c r="S97" s="163"/>
      <c r="T97" s="164"/>
      <c r="AT97" s="165" t="s">
        <v>76</v>
      </c>
      <c r="AU97" s="165" t="s">
        <v>41</v>
      </c>
      <c r="AV97" s="8" t="s">
        <v>73</v>
      </c>
      <c r="AW97" s="8" t="s">
        <v>21</v>
      </c>
      <c r="AX97" s="8" t="s">
        <v>9</v>
      </c>
      <c r="AY97" s="165" t="s">
        <v>69</v>
      </c>
    </row>
    <row r="98" spans="2:65" s="1" customFormat="1" ht="31.5" customHeight="1" x14ac:dyDescent="0.3">
      <c r="B98" s="23"/>
      <c r="C98" s="128" t="s">
        <v>73</v>
      </c>
      <c r="D98" s="128" t="s">
        <v>70</v>
      </c>
      <c r="E98" s="129" t="s">
        <v>140</v>
      </c>
      <c r="F98" s="130" t="s">
        <v>141</v>
      </c>
      <c r="G98" s="131" t="s">
        <v>79</v>
      </c>
      <c r="H98" s="132">
        <v>1.5</v>
      </c>
      <c r="I98" s="133"/>
      <c r="J98" s="134">
        <f>ROUND(I98*H98,2)</f>
        <v>0</v>
      </c>
      <c r="K98" s="130" t="s">
        <v>72</v>
      </c>
      <c r="L98" s="33"/>
      <c r="M98" s="135" t="s">
        <v>7</v>
      </c>
      <c r="N98" s="136" t="s">
        <v>28</v>
      </c>
      <c r="O98" s="24"/>
      <c r="P98" s="137">
        <f>O98*H98</f>
        <v>0</v>
      </c>
      <c r="Q98" s="137">
        <v>4.0523204999999996E-3</v>
      </c>
      <c r="R98" s="137">
        <f>Q98*H98</f>
        <v>6.0784807499999994E-3</v>
      </c>
      <c r="S98" s="137">
        <v>0</v>
      </c>
      <c r="T98" s="138">
        <f>S98*H98</f>
        <v>0</v>
      </c>
      <c r="AR98" s="12" t="s">
        <v>89</v>
      </c>
      <c r="AT98" s="12" t="s">
        <v>70</v>
      </c>
      <c r="AU98" s="12" t="s">
        <v>41</v>
      </c>
      <c r="AY98" s="12" t="s">
        <v>69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2" t="s">
        <v>9</v>
      </c>
      <c r="BK98" s="139">
        <f>ROUND(I98*H98,2)</f>
        <v>0</v>
      </c>
      <c r="BL98" s="12" t="s">
        <v>89</v>
      </c>
      <c r="BM98" s="12" t="s">
        <v>142</v>
      </c>
    </row>
    <row r="99" spans="2:65" s="1" customFormat="1" ht="27" x14ac:dyDescent="0.3">
      <c r="B99" s="23"/>
      <c r="C99" s="35"/>
      <c r="D99" s="140" t="s">
        <v>75</v>
      </c>
      <c r="E99" s="35"/>
      <c r="F99" s="141" t="s">
        <v>143</v>
      </c>
      <c r="G99" s="35"/>
      <c r="H99" s="35"/>
      <c r="I99" s="98"/>
      <c r="J99" s="35"/>
      <c r="K99" s="35"/>
      <c r="L99" s="33"/>
      <c r="M99" s="142"/>
      <c r="N99" s="24"/>
      <c r="O99" s="24"/>
      <c r="P99" s="24"/>
      <c r="Q99" s="24"/>
      <c r="R99" s="24"/>
      <c r="S99" s="24"/>
      <c r="T99" s="38"/>
      <c r="AT99" s="12" t="s">
        <v>75</v>
      </c>
      <c r="AU99" s="12" t="s">
        <v>41</v>
      </c>
    </row>
    <row r="100" spans="2:65" s="7" customFormat="1" x14ac:dyDescent="0.3">
      <c r="B100" s="143"/>
      <c r="C100" s="144"/>
      <c r="D100" s="140" t="s">
        <v>76</v>
      </c>
      <c r="E100" s="145" t="s">
        <v>7</v>
      </c>
      <c r="F100" s="146" t="s">
        <v>144</v>
      </c>
      <c r="G100" s="144"/>
      <c r="H100" s="147">
        <v>1.5</v>
      </c>
      <c r="I100" s="148"/>
      <c r="J100" s="144"/>
      <c r="K100" s="144"/>
      <c r="L100" s="149"/>
      <c r="M100" s="150"/>
      <c r="N100" s="151"/>
      <c r="O100" s="151"/>
      <c r="P100" s="151"/>
      <c r="Q100" s="151"/>
      <c r="R100" s="151"/>
      <c r="S100" s="151"/>
      <c r="T100" s="152"/>
      <c r="AT100" s="153" t="s">
        <v>76</v>
      </c>
      <c r="AU100" s="153" t="s">
        <v>41</v>
      </c>
      <c r="AV100" s="7" t="s">
        <v>41</v>
      </c>
      <c r="AW100" s="7" t="s">
        <v>21</v>
      </c>
      <c r="AX100" s="7" t="s">
        <v>39</v>
      </c>
      <c r="AY100" s="153" t="s">
        <v>69</v>
      </c>
    </row>
    <row r="101" spans="2:65" s="8" customFormat="1" x14ac:dyDescent="0.3">
      <c r="B101" s="154"/>
      <c r="C101" s="155"/>
      <c r="D101" s="156" t="s">
        <v>76</v>
      </c>
      <c r="E101" s="157" t="s">
        <v>7</v>
      </c>
      <c r="F101" s="158" t="s">
        <v>77</v>
      </c>
      <c r="G101" s="155"/>
      <c r="H101" s="159">
        <v>1.5</v>
      </c>
      <c r="I101" s="160"/>
      <c r="J101" s="155"/>
      <c r="K101" s="155"/>
      <c r="L101" s="161"/>
      <c r="M101" s="162"/>
      <c r="N101" s="163"/>
      <c r="O101" s="163"/>
      <c r="P101" s="163"/>
      <c r="Q101" s="163"/>
      <c r="R101" s="163"/>
      <c r="S101" s="163"/>
      <c r="T101" s="164"/>
      <c r="AT101" s="165" t="s">
        <v>76</v>
      </c>
      <c r="AU101" s="165" t="s">
        <v>41</v>
      </c>
      <c r="AV101" s="8" t="s">
        <v>73</v>
      </c>
      <c r="AW101" s="8" t="s">
        <v>21</v>
      </c>
      <c r="AX101" s="8" t="s">
        <v>9</v>
      </c>
      <c r="AY101" s="165" t="s">
        <v>69</v>
      </c>
    </row>
    <row r="102" spans="2:65" s="1" customFormat="1" ht="22.5" customHeight="1" x14ac:dyDescent="0.3">
      <c r="B102" s="23"/>
      <c r="C102" s="128" t="s">
        <v>80</v>
      </c>
      <c r="D102" s="128" t="s">
        <v>70</v>
      </c>
      <c r="E102" s="129" t="s">
        <v>145</v>
      </c>
      <c r="F102" s="130" t="s">
        <v>146</v>
      </c>
      <c r="G102" s="131" t="s">
        <v>103</v>
      </c>
      <c r="H102" s="132">
        <v>1</v>
      </c>
      <c r="I102" s="133"/>
      <c r="J102" s="134">
        <f>ROUND(I102*H102,2)</f>
        <v>0</v>
      </c>
      <c r="K102" s="130" t="s">
        <v>72</v>
      </c>
      <c r="L102" s="33"/>
      <c r="M102" s="135" t="s">
        <v>7</v>
      </c>
      <c r="N102" s="136" t="s">
        <v>28</v>
      </c>
      <c r="O102" s="24"/>
      <c r="P102" s="137">
        <f>O102*H102</f>
        <v>0</v>
      </c>
      <c r="Q102" s="137">
        <v>1.1416E-3</v>
      </c>
      <c r="R102" s="137">
        <f>Q102*H102</f>
        <v>1.1416E-3</v>
      </c>
      <c r="S102" s="137">
        <v>0</v>
      </c>
      <c r="T102" s="138">
        <f>S102*H102</f>
        <v>0</v>
      </c>
      <c r="AR102" s="12" t="s">
        <v>89</v>
      </c>
      <c r="AT102" s="12" t="s">
        <v>70</v>
      </c>
      <c r="AU102" s="12" t="s">
        <v>41</v>
      </c>
      <c r="AY102" s="12" t="s">
        <v>69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2" t="s">
        <v>9</v>
      </c>
      <c r="BK102" s="139">
        <f>ROUND(I102*H102,2)</f>
        <v>0</v>
      </c>
      <c r="BL102" s="12" t="s">
        <v>89</v>
      </c>
      <c r="BM102" s="12" t="s">
        <v>147</v>
      </c>
    </row>
    <row r="103" spans="2:65" s="1" customFormat="1" ht="27" x14ac:dyDescent="0.3">
      <c r="B103" s="23"/>
      <c r="C103" s="35"/>
      <c r="D103" s="140" t="s">
        <v>75</v>
      </c>
      <c r="E103" s="35"/>
      <c r="F103" s="141" t="s">
        <v>143</v>
      </c>
      <c r="G103" s="35"/>
      <c r="H103" s="35"/>
      <c r="I103" s="98"/>
      <c r="J103" s="35"/>
      <c r="K103" s="35"/>
      <c r="L103" s="33"/>
      <c r="M103" s="142"/>
      <c r="N103" s="24"/>
      <c r="O103" s="24"/>
      <c r="P103" s="24"/>
      <c r="Q103" s="24"/>
      <c r="R103" s="24"/>
      <c r="S103" s="24"/>
      <c r="T103" s="38"/>
      <c r="AT103" s="12" t="s">
        <v>75</v>
      </c>
      <c r="AU103" s="12" t="s">
        <v>41</v>
      </c>
    </row>
    <row r="104" spans="2:65" s="7" customFormat="1" x14ac:dyDescent="0.3">
      <c r="B104" s="143"/>
      <c r="C104" s="144"/>
      <c r="D104" s="140" t="s">
        <v>76</v>
      </c>
      <c r="E104" s="145" t="s">
        <v>7</v>
      </c>
      <c r="F104" s="146" t="s">
        <v>148</v>
      </c>
      <c r="G104" s="144"/>
      <c r="H104" s="147">
        <v>1</v>
      </c>
      <c r="I104" s="148"/>
      <c r="J104" s="144"/>
      <c r="K104" s="144"/>
      <c r="L104" s="149"/>
      <c r="M104" s="150"/>
      <c r="N104" s="151"/>
      <c r="O104" s="151"/>
      <c r="P104" s="151"/>
      <c r="Q104" s="151"/>
      <c r="R104" s="151"/>
      <c r="S104" s="151"/>
      <c r="T104" s="152"/>
      <c r="AT104" s="153" t="s">
        <v>76</v>
      </c>
      <c r="AU104" s="153" t="s">
        <v>41</v>
      </c>
      <c r="AV104" s="7" t="s">
        <v>41</v>
      </c>
      <c r="AW104" s="7" t="s">
        <v>21</v>
      </c>
      <c r="AX104" s="7" t="s">
        <v>39</v>
      </c>
      <c r="AY104" s="153" t="s">
        <v>69</v>
      </c>
    </row>
    <row r="105" spans="2:65" s="8" customFormat="1" x14ac:dyDescent="0.3">
      <c r="B105" s="154"/>
      <c r="C105" s="155"/>
      <c r="D105" s="156" t="s">
        <v>76</v>
      </c>
      <c r="E105" s="157" t="s">
        <v>7</v>
      </c>
      <c r="F105" s="158" t="s">
        <v>77</v>
      </c>
      <c r="G105" s="155"/>
      <c r="H105" s="159">
        <v>1</v>
      </c>
      <c r="I105" s="160"/>
      <c r="J105" s="155"/>
      <c r="K105" s="155"/>
      <c r="L105" s="161"/>
      <c r="M105" s="162"/>
      <c r="N105" s="163"/>
      <c r="O105" s="163"/>
      <c r="P105" s="163"/>
      <c r="Q105" s="163"/>
      <c r="R105" s="163"/>
      <c r="S105" s="163"/>
      <c r="T105" s="164"/>
      <c r="AT105" s="165" t="s">
        <v>76</v>
      </c>
      <c r="AU105" s="165" t="s">
        <v>41</v>
      </c>
      <c r="AV105" s="8" t="s">
        <v>73</v>
      </c>
      <c r="AW105" s="8" t="s">
        <v>21</v>
      </c>
      <c r="AX105" s="8" t="s">
        <v>9</v>
      </c>
      <c r="AY105" s="165" t="s">
        <v>69</v>
      </c>
    </row>
    <row r="106" spans="2:65" s="1" customFormat="1" ht="22.5" customHeight="1" x14ac:dyDescent="0.3">
      <c r="B106" s="23"/>
      <c r="C106" s="128" t="s">
        <v>81</v>
      </c>
      <c r="D106" s="128" t="s">
        <v>70</v>
      </c>
      <c r="E106" s="129" t="s">
        <v>149</v>
      </c>
      <c r="F106" s="130" t="s">
        <v>150</v>
      </c>
      <c r="G106" s="131" t="s">
        <v>79</v>
      </c>
      <c r="H106" s="132">
        <v>2.2999999999999998</v>
      </c>
      <c r="I106" s="133"/>
      <c r="J106" s="134">
        <f>ROUND(I106*H106,2)</f>
        <v>0</v>
      </c>
      <c r="K106" s="130" t="s">
        <v>72</v>
      </c>
      <c r="L106" s="33"/>
      <c r="M106" s="135" t="s">
        <v>7</v>
      </c>
      <c r="N106" s="136" t="s">
        <v>28</v>
      </c>
      <c r="O106" s="24"/>
      <c r="P106" s="137">
        <f>O106*H106</f>
        <v>0</v>
      </c>
      <c r="Q106" s="137">
        <v>3.7758000000000002E-3</v>
      </c>
      <c r="R106" s="137">
        <f>Q106*H106</f>
        <v>8.6843400000000005E-3</v>
      </c>
      <c r="S106" s="137">
        <v>0</v>
      </c>
      <c r="T106" s="138">
        <f>S106*H106</f>
        <v>0</v>
      </c>
      <c r="AR106" s="12" t="s">
        <v>89</v>
      </c>
      <c r="AT106" s="12" t="s">
        <v>70</v>
      </c>
      <c r="AU106" s="12" t="s">
        <v>41</v>
      </c>
      <c r="AY106" s="12" t="s">
        <v>69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2" t="s">
        <v>9</v>
      </c>
      <c r="BK106" s="139">
        <f>ROUND(I106*H106,2)</f>
        <v>0</v>
      </c>
      <c r="BL106" s="12" t="s">
        <v>89</v>
      </c>
      <c r="BM106" s="12" t="s">
        <v>151</v>
      </c>
    </row>
    <row r="107" spans="2:65" s="1" customFormat="1" ht="40.5" x14ac:dyDescent="0.3">
      <c r="B107" s="23"/>
      <c r="C107" s="35"/>
      <c r="D107" s="140" t="s">
        <v>75</v>
      </c>
      <c r="E107" s="35"/>
      <c r="F107" s="141" t="s">
        <v>136</v>
      </c>
      <c r="G107" s="35"/>
      <c r="H107" s="35"/>
      <c r="I107" s="98"/>
      <c r="J107" s="35"/>
      <c r="K107" s="35"/>
      <c r="L107" s="33"/>
      <c r="M107" s="142"/>
      <c r="N107" s="24"/>
      <c r="O107" s="24"/>
      <c r="P107" s="24"/>
      <c r="Q107" s="24"/>
      <c r="R107" s="24"/>
      <c r="S107" s="24"/>
      <c r="T107" s="38"/>
      <c r="AT107" s="12" t="s">
        <v>75</v>
      </c>
      <c r="AU107" s="12" t="s">
        <v>41</v>
      </c>
    </row>
    <row r="108" spans="2:65" s="7" customFormat="1" x14ac:dyDescent="0.3">
      <c r="B108" s="143"/>
      <c r="C108" s="144"/>
      <c r="D108" s="140" t="s">
        <v>76</v>
      </c>
      <c r="E108" s="145" t="s">
        <v>7</v>
      </c>
      <c r="F108" s="146" t="s">
        <v>152</v>
      </c>
      <c r="G108" s="144"/>
      <c r="H108" s="147">
        <v>0.6</v>
      </c>
      <c r="I108" s="148"/>
      <c r="J108" s="144"/>
      <c r="K108" s="144"/>
      <c r="L108" s="149"/>
      <c r="M108" s="150"/>
      <c r="N108" s="151"/>
      <c r="O108" s="151"/>
      <c r="P108" s="151"/>
      <c r="Q108" s="151"/>
      <c r="R108" s="151"/>
      <c r="S108" s="151"/>
      <c r="T108" s="152"/>
      <c r="AT108" s="153" t="s">
        <v>76</v>
      </c>
      <c r="AU108" s="153" t="s">
        <v>41</v>
      </c>
      <c r="AV108" s="7" t="s">
        <v>41</v>
      </c>
      <c r="AW108" s="7" t="s">
        <v>21</v>
      </c>
      <c r="AX108" s="7" t="s">
        <v>39</v>
      </c>
      <c r="AY108" s="153" t="s">
        <v>69</v>
      </c>
    </row>
    <row r="109" spans="2:65" s="7" customFormat="1" x14ac:dyDescent="0.3">
      <c r="B109" s="143"/>
      <c r="C109" s="144"/>
      <c r="D109" s="140" t="s">
        <v>76</v>
      </c>
      <c r="E109" s="145" t="s">
        <v>7</v>
      </c>
      <c r="F109" s="146" t="s">
        <v>153</v>
      </c>
      <c r="G109" s="144"/>
      <c r="H109" s="147">
        <v>1</v>
      </c>
      <c r="I109" s="148"/>
      <c r="J109" s="144"/>
      <c r="K109" s="144"/>
      <c r="L109" s="149"/>
      <c r="M109" s="150"/>
      <c r="N109" s="151"/>
      <c r="O109" s="151"/>
      <c r="P109" s="151"/>
      <c r="Q109" s="151"/>
      <c r="R109" s="151"/>
      <c r="S109" s="151"/>
      <c r="T109" s="152"/>
      <c r="AT109" s="153" t="s">
        <v>76</v>
      </c>
      <c r="AU109" s="153" t="s">
        <v>41</v>
      </c>
      <c r="AV109" s="7" t="s">
        <v>41</v>
      </c>
      <c r="AW109" s="7" t="s">
        <v>21</v>
      </c>
      <c r="AX109" s="7" t="s">
        <v>39</v>
      </c>
      <c r="AY109" s="153" t="s">
        <v>69</v>
      </c>
    </row>
    <row r="110" spans="2:65" s="7" customFormat="1" x14ac:dyDescent="0.3">
      <c r="B110" s="143"/>
      <c r="C110" s="144"/>
      <c r="D110" s="140" t="s">
        <v>76</v>
      </c>
      <c r="E110" s="145" t="s">
        <v>7</v>
      </c>
      <c r="F110" s="146" t="s">
        <v>154</v>
      </c>
      <c r="G110" s="144"/>
      <c r="H110" s="147">
        <v>0.7</v>
      </c>
      <c r="I110" s="148"/>
      <c r="J110" s="144"/>
      <c r="K110" s="144"/>
      <c r="L110" s="149"/>
      <c r="M110" s="150"/>
      <c r="N110" s="151"/>
      <c r="O110" s="151"/>
      <c r="P110" s="151"/>
      <c r="Q110" s="151"/>
      <c r="R110" s="151"/>
      <c r="S110" s="151"/>
      <c r="T110" s="152"/>
      <c r="AT110" s="153" t="s">
        <v>76</v>
      </c>
      <c r="AU110" s="153" t="s">
        <v>41</v>
      </c>
      <c r="AV110" s="7" t="s">
        <v>41</v>
      </c>
      <c r="AW110" s="7" t="s">
        <v>21</v>
      </c>
      <c r="AX110" s="7" t="s">
        <v>39</v>
      </c>
      <c r="AY110" s="153" t="s">
        <v>69</v>
      </c>
    </row>
    <row r="111" spans="2:65" s="8" customFormat="1" x14ac:dyDescent="0.3">
      <c r="B111" s="154"/>
      <c r="C111" s="155"/>
      <c r="D111" s="156" t="s">
        <v>76</v>
      </c>
      <c r="E111" s="157" t="s">
        <v>7</v>
      </c>
      <c r="F111" s="158" t="s">
        <v>77</v>
      </c>
      <c r="G111" s="155"/>
      <c r="H111" s="159">
        <v>2.2999999999999998</v>
      </c>
      <c r="I111" s="160"/>
      <c r="J111" s="155"/>
      <c r="K111" s="155"/>
      <c r="L111" s="161"/>
      <c r="M111" s="162"/>
      <c r="N111" s="163"/>
      <c r="O111" s="163"/>
      <c r="P111" s="163"/>
      <c r="Q111" s="163"/>
      <c r="R111" s="163"/>
      <c r="S111" s="163"/>
      <c r="T111" s="164"/>
      <c r="AT111" s="165" t="s">
        <v>76</v>
      </c>
      <c r="AU111" s="165" t="s">
        <v>41</v>
      </c>
      <c r="AV111" s="8" t="s">
        <v>73</v>
      </c>
      <c r="AW111" s="8" t="s">
        <v>21</v>
      </c>
      <c r="AX111" s="8" t="s">
        <v>9</v>
      </c>
      <c r="AY111" s="165" t="s">
        <v>69</v>
      </c>
    </row>
    <row r="112" spans="2:65" s="1" customFormat="1" ht="22.5" customHeight="1" x14ac:dyDescent="0.3">
      <c r="B112" s="23"/>
      <c r="C112" s="128" t="s">
        <v>82</v>
      </c>
      <c r="D112" s="128" t="s">
        <v>70</v>
      </c>
      <c r="E112" s="129" t="s">
        <v>155</v>
      </c>
      <c r="F112" s="130" t="s">
        <v>156</v>
      </c>
      <c r="G112" s="131" t="s">
        <v>79</v>
      </c>
      <c r="H112" s="132">
        <v>1</v>
      </c>
      <c r="I112" s="133"/>
      <c r="J112" s="134">
        <f>ROUND(I112*H112,2)</f>
        <v>0</v>
      </c>
      <c r="K112" s="130" t="s">
        <v>72</v>
      </c>
      <c r="L112" s="33"/>
      <c r="M112" s="135" t="s">
        <v>7</v>
      </c>
      <c r="N112" s="136" t="s">
        <v>28</v>
      </c>
      <c r="O112" s="24"/>
      <c r="P112" s="137">
        <f>O112*H112</f>
        <v>0</v>
      </c>
      <c r="Q112" s="137">
        <v>6.5322000000000002E-3</v>
      </c>
      <c r="R112" s="137">
        <f>Q112*H112</f>
        <v>6.5322000000000002E-3</v>
      </c>
      <c r="S112" s="137">
        <v>0</v>
      </c>
      <c r="T112" s="138">
        <f>S112*H112</f>
        <v>0</v>
      </c>
      <c r="AR112" s="12" t="s">
        <v>89</v>
      </c>
      <c r="AT112" s="12" t="s">
        <v>70</v>
      </c>
      <c r="AU112" s="12" t="s">
        <v>41</v>
      </c>
      <c r="AY112" s="12" t="s">
        <v>69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2" t="s">
        <v>9</v>
      </c>
      <c r="BK112" s="139">
        <f>ROUND(I112*H112,2)</f>
        <v>0</v>
      </c>
      <c r="BL112" s="12" t="s">
        <v>89</v>
      </c>
      <c r="BM112" s="12" t="s">
        <v>157</v>
      </c>
    </row>
    <row r="113" spans="2:65" s="1" customFormat="1" ht="27" x14ac:dyDescent="0.3">
      <c r="B113" s="23"/>
      <c r="C113" s="35"/>
      <c r="D113" s="140" t="s">
        <v>75</v>
      </c>
      <c r="E113" s="35"/>
      <c r="F113" s="141" t="s">
        <v>143</v>
      </c>
      <c r="G113" s="35"/>
      <c r="H113" s="35"/>
      <c r="I113" s="98"/>
      <c r="J113" s="35"/>
      <c r="K113" s="35"/>
      <c r="L113" s="33"/>
      <c r="M113" s="142"/>
      <c r="N113" s="24"/>
      <c r="O113" s="24"/>
      <c r="P113" s="24"/>
      <c r="Q113" s="24"/>
      <c r="R113" s="24"/>
      <c r="S113" s="24"/>
      <c r="T113" s="38"/>
      <c r="AT113" s="12" t="s">
        <v>75</v>
      </c>
      <c r="AU113" s="12" t="s">
        <v>41</v>
      </c>
    </row>
    <row r="114" spans="2:65" s="7" customFormat="1" x14ac:dyDescent="0.3">
      <c r="B114" s="143"/>
      <c r="C114" s="144"/>
      <c r="D114" s="140" t="s">
        <v>76</v>
      </c>
      <c r="E114" s="145" t="s">
        <v>7</v>
      </c>
      <c r="F114" s="146" t="s">
        <v>148</v>
      </c>
      <c r="G114" s="144"/>
      <c r="H114" s="147">
        <v>1</v>
      </c>
      <c r="I114" s="148"/>
      <c r="J114" s="144"/>
      <c r="K114" s="144"/>
      <c r="L114" s="149"/>
      <c r="M114" s="150"/>
      <c r="N114" s="151"/>
      <c r="O114" s="151"/>
      <c r="P114" s="151"/>
      <c r="Q114" s="151"/>
      <c r="R114" s="151"/>
      <c r="S114" s="151"/>
      <c r="T114" s="152"/>
      <c r="AT114" s="153" t="s">
        <v>76</v>
      </c>
      <c r="AU114" s="153" t="s">
        <v>41</v>
      </c>
      <c r="AV114" s="7" t="s">
        <v>41</v>
      </c>
      <c r="AW114" s="7" t="s">
        <v>21</v>
      </c>
      <c r="AX114" s="7" t="s">
        <v>39</v>
      </c>
      <c r="AY114" s="153" t="s">
        <v>69</v>
      </c>
    </row>
    <row r="115" spans="2:65" s="8" customFormat="1" x14ac:dyDescent="0.3">
      <c r="B115" s="154"/>
      <c r="C115" s="155"/>
      <c r="D115" s="156" t="s">
        <v>76</v>
      </c>
      <c r="E115" s="157" t="s">
        <v>7</v>
      </c>
      <c r="F115" s="158" t="s">
        <v>77</v>
      </c>
      <c r="G115" s="155"/>
      <c r="H115" s="159">
        <v>1</v>
      </c>
      <c r="I115" s="160"/>
      <c r="J115" s="155"/>
      <c r="K115" s="155"/>
      <c r="L115" s="161"/>
      <c r="M115" s="162"/>
      <c r="N115" s="163"/>
      <c r="O115" s="163"/>
      <c r="P115" s="163"/>
      <c r="Q115" s="163"/>
      <c r="R115" s="163"/>
      <c r="S115" s="163"/>
      <c r="T115" s="164"/>
      <c r="AT115" s="165" t="s">
        <v>76</v>
      </c>
      <c r="AU115" s="165" t="s">
        <v>41</v>
      </c>
      <c r="AV115" s="8" t="s">
        <v>73</v>
      </c>
      <c r="AW115" s="8" t="s">
        <v>21</v>
      </c>
      <c r="AX115" s="8" t="s">
        <v>9</v>
      </c>
      <c r="AY115" s="165" t="s">
        <v>69</v>
      </c>
    </row>
    <row r="116" spans="2:65" s="1" customFormat="1" ht="22.5" customHeight="1" x14ac:dyDescent="0.3">
      <c r="B116" s="23"/>
      <c r="C116" s="128" t="s">
        <v>83</v>
      </c>
      <c r="D116" s="128" t="s">
        <v>70</v>
      </c>
      <c r="E116" s="129" t="s">
        <v>158</v>
      </c>
      <c r="F116" s="130" t="s">
        <v>159</v>
      </c>
      <c r="G116" s="131" t="s">
        <v>114</v>
      </c>
      <c r="H116" s="132">
        <v>1</v>
      </c>
      <c r="I116" s="133"/>
      <c r="J116" s="134">
        <f>ROUND(I116*H116,2)</f>
        <v>0</v>
      </c>
      <c r="K116" s="130" t="s">
        <v>72</v>
      </c>
      <c r="L116" s="33"/>
      <c r="M116" s="135" t="s">
        <v>7</v>
      </c>
      <c r="N116" s="136" t="s">
        <v>28</v>
      </c>
      <c r="O116" s="24"/>
      <c r="P116" s="137">
        <f>O116*H116</f>
        <v>0</v>
      </c>
      <c r="Q116" s="137">
        <v>3.38025E-3</v>
      </c>
      <c r="R116" s="137">
        <f>Q116*H116</f>
        <v>3.38025E-3</v>
      </c>
      <c r="S116" s="137">
        <v>0</v>
      </c>
      <c r="T116" s="138">
        <f>S116*H116</f>
        <v>0</v>
      </c>
      <c r="AR116" s="12" t="s">
        <v>89</v>
      </c>
      <c r="AT116" s="12" t="s">
        <v>70</v>
      </c>
      <c r="AU116" s="12" t="s">
        <v>41</v>
      </c>
      <c r="AY116" s="12" t="s">
        <v>69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2" t="s">
        <v>9</v>
      </c>
      <c r="BK116" s="139">
        <f>ROUND(I116*H116,2)</f>
        <v>0</v>
      </c>
      <c r="BL116" s="12" t="s">
        <v>89</v>
      </c>
      <c r="BM116" s="12" t="s">
        <v>160</v>
      </c>
    </row>
    <row r="117" spans="2:65" s="1" customFormat="1" ht="40.5" x14ac:dyDescent="0.3">
      <c r="B117" s="23"/>
      <c r="C117" s="35"/>
      <c r="D117" s="140" t="s">
        <v>74</v>
      </c>
      <c r="E117" s="35"/>
      <c r="F117" s="141" t="s">
        <v>161</v>
      </c>
      <c r="G117" s="35"/>
      <c r="H117" s="35"/>
      <c r="I117" s="98"/>
      <c r="J117" s="35"/>
      <c r="K117" s="35"/>
      <c r="L117" s="33"/>
      <c r="M117" s="142"/>
      <c r="N117" s="24"/>
      <c r="O117" s="24"/>
      <c r="P117" s="24"/>
      <c r="Q117" s="24"/>
      <c r="R117" s="24"/>
      <c r="S117" s="24"/>
      <c r="T117" s="38"/>
      <c r="AT117" s="12" t="s">
        <v>74</v>
      </c>
      <c r="AU117" s="12" t="s">
        <v>41</v>
      </c>
    </row>
    <row r="118" spans="2:65" s="1" customFormat="1" ht="27" x14ac:dyDescent="0.3">
      <c r="B118" s="23"/>
      <c r="C118" s="35"/>
      <c r="D118" s="140" t="s">
        <v>75</v>
      </c>
      <c r="E118" s="35"/>
      <c r="F118" s="141" t="s">
        <v>143</v>
      </c>
      <c r="G118" s="35"/>
      <c r="H118" s="35"/>
      <c r="I118" s="98"/>
      <c r="J118" s="35"/>
      <c r="K118" s="35"/>
      <c r="L118" s="33"/>
      <c r="M118" s="142"/>
      <c r="N118" s="24"/>
      <c r="O118" s="24"/>
      <c r="P118" s="24"/>
      <c r="Q118" s="24"/>
      <c r="R118" s="24"/>
      <c r="S118" s="24"/>
      <c r="T118" s="38"/>
      <c r="AT118" s="12" t="s">
        <v>75</v>
      </c>
      <c r="AU118" s="12" t="s">
        <v>41</v>
      </c>
    </row>
    <row r="119" spans="2:65" s="7" customFormat="1" x14ac:dyDescent="0.3">
      <c r="B119" s="143"/>
      <c r="C119" s="144"/>
      <c r="D119" s="140" t="s">
        <v>76</v>
      </c>
      <c r="E119" s="145" t="s">
        <v>7</v>
      </c>
      <c r="F119" s="146" t="s">
        <v>148</v>
      </c>
      <c r="G119" s="144"/>
      <c r="H119" s="147">
        <v>1</v>
      </c>
      <c r="I119" s="148"/>
      <c r="J119" s="144"/>
      <c r="K119" s="144"/>
      <c r="L119" s="149"/>
      <c r="M119" s="150"/>
      <c r="N119" s="151"/>
      <c r="O119" s="151"/>
      <c r="P119" s="151"/>
      <c r="Q119" s="151"/>
      <c r="R119" s="151"/>
      <c r="S119" s="151"/>
      <c r="T119" s="152"/>
      <c r="AT119" s="153" t="s">
        <v>76</v>
      </c>
      <c r="AU119" s="153" t="s">
        <v>41</v>
      </c>
      <c r="AV119" s="7" t="s">
        <v>41</v>
      </c>
      <c r="AW119" s="7" t="s">
        <v>21</v>
      </c>
      <c r="AX119" s="7" t="s">
        <v>39</v>
      </c>
      <c r="AY119" s="153" t="s">
        <v>69</v>
      </c>
    </row>
    <row r="120" spans="2:65" s="8" customFormat="1" x14ac:dyDescent="0.3">
      <c r="B120" s="154"/>
      <c r="C120" s="155"/>
      <c r="D120" s="156" t="s">
        <v>76</v>
      </c>
      <c r="E120" s="157" t="s">
        <v>7</v>
      </c>
      <c r="F120" s="158" t="s">
        <v>77</v>
      </c>
      <c r="G120" s="155"/>
      <c r="H120" s="159">
        <v>1</v>
      </c>
      <c r="I120" s="160"/>
      <c r="J120" s="155"/>
      <c r="K120" s="155"/>
      <c r="L120" s="161"/>
      <c r="M120" s="162"/>
      <c r="N120" s="163"/>
      <c r="O120" s="163"/>
      <c r="P120" s="163"/>
      <c r="Q120" s="163"/>
      <c r="R120" s="163"/>
      <c r="S120" s="163"/>
      <c r="T120" s="164"/>
      <c r="AT120" s="165" t="s">
        <v>76</v>
      </c>
      <c r="AU120" s="165" t="s">
        <v>41</v>
      </c>
      <c r="AV120" s="8" t="s">
        <v>73</v>
      </c>
      <c r="AW120" s="8" t="s">
        <v>21</v>
      </c>
      <c r="AX120" s="8" t="s">
        <v>9</v>
      </c>
      <c r="AY120" s="165" t="s">
        <v>69</v>
      </c>
    </row>
    <row r="121" spans="2:65" s="1" customFormat="1" ht="22.5" customHeight="1" x14ac:dyDescent="0.3">
      <c r="B121" s="23"/>
      <c r="C121" s="128" t="s">
        <v>84</v>
      </c>
      <c r="D121" s="128" t="s">
        <v>70</v>
      </c>
      <c r="E121" s="129" t="s">
        <v>162</v>
      </c>
      <c r="F121" s="130" t="s">
        <v>163</v>
      </c>
      <c r="G121" s="131" t="s">
        <v>114</v>
      </c>
      <c r="H121" s="132">
        <v>1</v>
      </c>
      <c r="I121" s="133"/>
      <c r="J121" s="134">
        <f>ROUND(I121*H121,2)</f>
        <v>0</v>
      </c>
      <c r="K121" s="130" t="s">
        <v>72</v>
      </c>
      <c r="L121" s="33"/>
      <c r="M121" s="135" t="s">
        <v>7</v>
      </c>
      <c r="N121" s="136" t="s">
        <v>28</v>
      </c>
      <c r="O121" s="24"/>
      <c r="P121" s="137">
        <f>O121*H121</f>
        <v>0</v>
      </c>
      <c r="Q121" s="137">
        <v>2.1896E-4</v>
      </c>
      <c r="R121" s="137">
        <f>Q121*H121</f>
        <v>2.1896E-4</v>
      </c>
      <c r="S121" s="137">
        <v>0</v>
      </c>
      <c r="T121" s="138">
        <f>S121*H121</f>
        <v>0</v>
      </c>
      <c r="AR121" s="12" t="s">
        <v>89</v>
      </c>
      <c r="AT121" s="12" t="s">
        <v>70</v>
      </c>
      <c r="AU121" s="12" t="s">
        <v>41</v>
      </c>
      <c r="AY121" s="12" t="s">
        <v>69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2" t="s">
        <v>9</v>
      </c>
      <c r="BK121" s="139">
        <f>ROUND(I121*H121,2)</f>
        <v>0</v>
      </c>
      <c r="BL121" s="12" t="s">
        <v>89</v>
      </c>
      <c r="BM121" s="12" t="s">
        <v>164</v>
      </c>
    </row>
    <row r="122" spans="2:65" s="1" customFormat="1" ht="40.5" x14ac:dyDescent="0.3">
      <c r="B122" s="23"/>
      <c r="C122" s="35"/>
      <c r="D122" s="140" t="s">
        <v>74</v>
      </c>
      <c r="E122" s="35"/>
      <c r="F122" s="141" t="s">
        <v>161</v>
      </c>
      <c r="G122" s="35"/>
      <c r="H122" s="35"/>
      <c r="I122" s="98"/>
      <c r="J122" s="35"/>
      <c r="K122" s="35"/>
      <c r="L122" s="33"/>
      <c r="M122" s="142"/>
      <c r="N122" s="24"/>
      <c r="O122" s="24"/>
      <c r="P122" s="24"/>
      <c r="Q122" s="24"/>
      <c r="R122" s="24"/>
      <c r="S122" s="24"/>
      <c r="T122" s="38"/>
      <c r="AT122" s="12" t="s">
        <v>74</v>
      </c>
      <c r="AU122" s="12" t="s">
        <v>41</v>
      </c>
    </row>
    <row r="123" spans="2:65" s="1" customFormat="1" ht="27" x14ac:dyDescent="0.3">
      <c r="B123" s="23"/>
      <c r="C123" s="35"/>
      <c r="D123" s="140" t="s">
        <v>75</v>
      </c>
      <c r="E123" s="35"/>
      <c r="F123" s="141" t="s">
        <v>143</v>
      </c>
      <c r="G123" s="35"/>
      <c r="H123" s="35"/>
      <c r="I123" s="98"/>
      <c r="J123" s="35"/>
      <c r="K123" s="35"/>
      <c r="L123" s="33"/>
      <c r="M123" s="142"/>
      <c r="N123" s="24"/>
      <c r="O123" s="24"/>
      <c r="P123" s="24"/>
      <c r="Q123" s="24"/>
      <c r="R123" s="24"/>
      <c r="S123" s="24"/>
      <c r="T123" s="38"/>
      <c r="AT123" s="12" t="s">
        <v>75</v>
      </c>
      <c r="AU123" s="12" t="s">
        <v>41</v>
      </c>
    </row>
    <row r="124" spans="2:65" s="7" customFormat="1" x14ac:dyDescent="0.3">
      <c r="B124" s="143"/>
      <c r="C124" s="144"/>
      <c r="D124" s="140" t="s">
        <v>76</v>
      </c>
      <c r="E124" s="145" t="s">
        <v>7</v>
      </c>
      <c r="F124" s="146" t="s">
        <v>148</v>
      </c>
      <c r="G124" s="144"/>
      <c r="H124" s="147">
        <v>1</v>
      </c>
      <c r="I124" s="148"/>
      <c r="J124" s="144"/>
      <c r="K124" s="144"/>
      <c r="L124" s="149"/>
      <c r="M124" s="150"/>
      <c r="N124" s="151"/>
      <c r="O124" s="151"/>
      <c r="P124" s="151"/>
      <c r="Q124" s="151"/>
      <c r="R124" s="151"/>
      <c r="S124" s="151"/>
      <c r="T124" s="152"/>
      <c r="AT124" s="153" t="s">
        <v>76</v>
      </c>
      <c r="AU124" s="153" t="s">
        <v>41</v>
      </c>
      <c r="AV124" s="7" t="s">
        <v>41</v>
      </c>
      <c r="AW124" s="7" t="s">
        <v>21</v>
      </c>
      <c r="AX124" s="7" t="s">
        <v>39</v>
      </c>
      <c r="AY124" s="153" t="s">
        <v>69</v>
      </c>
    </row>
    <row r="125" spans="2:65" s="8" customFormat="1" x14ac:dyDescent="0.3">
      <c r="B125" s="154"/>
      <c r="C125" s="155"/>
      <c r="D125" s="156" t="s">
        <v>76</v>
      </c>
      <c r="E125" s="157" t="s">
        <v>7</v>
      </c>
      <c r="F125" s="158" t="s">
        <v>77</v>
      </c>
      <c r="G125" s="155"/>
      <c r="H125" s="159">
        <v>1</v>
      </c>
      <c r="I125" s="160"/>
      <c r="J125" s="155"/>
      <c r="K125" s="155"/>
      <c r="L125" s="161"/>
      <c r="M125" s="162"/>
      <c r="N125" s="163"/>
      <c r="O125" s="163"/>
      <c r="P125" s="163"/>
      <c r="Q125" s="163"/>
      <c r="R125" s="163"/>
      <c r="S125" s="163"/>
      <c r="T125" s="164"/>
      <c r="AT125" s="165" t="s">
        <v>76</v>
      </c>
      <c r="AU125" s="165" t="s">
        <v>41</v>
      </c>
      <c r="AV125" s="8" t="s">
        <v>73</v>
      </c>
      <c r="AW125" s="8" t="s">
        <v>21</v>
      </c>
      <c r="AX125" s="8" t="s">
        <v>9</v>
      </c>
      <c r="AY125" s="165" t="s">
        <v>69</v>
      </c>
    </row>
    <row r="126" spans="2:65" s="1" customFormat="1" ht="31.5" customHeight="1" x14ac:dyDescent="0.3">
      <c r="B126" s="23"/>
      <c r="C126" s="128" t="s">
        <v>13</v>
      </c>
      <c r="D126" s="128" t="s">
        <v>70</v>
      </c>
      <c r="E126" s="129" t="s">
        <v>165</v>
      </c>
      <c r="F126" s="130" t="s">
        <v>166</v>
      </c>
      <c r="G126" s="131" t="s">
        <v>114</v>
      </c>
      <c r="H126" s="132">
        <v>10</v>
      </c>
      <c r="I126" s="133"/>
      <c r="J126" s="134">
        <f>ROUND(I126*H126,2)</f>
        <v>0</v>
      </c>
      <c r="K126" s="130" t="s">
        <v>72</v>
      </c>
      <c r="L126" s="33"/>
      <c r="M126" s="135" t="s">
        <v>7</v>
      </c>
      <c r="N126" s="136" t="s">
        <v>28</v>
      </c>
      <c r="O126" s="24"/>
      <c r="P126" s="137">
        <f>O126*H126</f>
        <v>0</v>
      </c>
      <c r="Q126" s="137">
        <v>4.0000000000000002E-4</v>
      </c>
      <c r="R126" s="137">
        <f>Q126*H126</f>
        <v>4.0000000000000001E-3</v>
      </c>
      <c r="S126" s="137">
        <v>0</v>
      </c>
      <c r="T126" s="138">
        <f>S126*H126</f>
        <v>0</v>
      </c>
      <c r="AR126" s="12" t="s">
        <v>89</v>
      </c>
      <c r="AT126" s="12" t="s">
        <v>70</v>
      </c>
      <c r="AU126" s="12" t="s">
        <v>41</v>
      </c>
      <c r="AY126" s="12" t="s">
        <v>69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2" t="s">
        <v>9</v>
      </c>
      <c r="BK126" s="139">
        <f>ROUND(I126*H126,2)</f>
        <v>0</v>
      </c>
      <c r="BL126" s="12" t="s">
        <v>89</v>
      </c>
      <c r="BM126" s="12" t="s">
        <v>167</v>
      </c>
    </row>
    <row r="127" spans="2:65" s="1" customFormat="1" ht="27" x14ac:dyDescent="0.3">
      <c r="B127" s="23"/>
      <c r="C127" s="35"/>
      <c r="D127" s="140" t="s">
        <v>75</v>
      </c>
      <c r="E127" s="35"/>
      <c r="F127" s="141" t="s">
        <v>125</v>
      </c>
      <c r="G127" s="35"/>
      <c r="H127" s="35"/>
      <c r="I127" s="98"/>
      <c r="J127" s="35"/>
      <c r="K127" s="35"/>
      <c r="L127" s="33"/>
      <c r="M127" s="142"/>
      <c r="N127" s="24"/>
      <c r="O127" s="24"/>
      <c r="P127" s="24"/>
      <c r="Q127" s="24"/>
      <c r="R127" s="24"/>
      <c r="S127" s="24"/>
      <c r="T127" s="38"/>
      <c r="AT127" s="12" t="s">
        <v>75</v>
      </c>
      <c r="AU127" s="12" t="s">
        <v>41</v>
      </c>
    </row>
    <row r="128" spans="2:65" s="7" customFormat="1" x14ac:dyDescent="0.3">
      <c r="B128" s="143"/>
      <c r="C128" s="144"/>
      <c r="D128" s="140" t="s">
        <v>76</v>
      </c>
      <c r="E128" s="145" t="s">
        <v>7</v>
      </c>
      <c r="F128" s="146" t="s">
        <v>168</v>
      </c>
      <c r="G128" s="144"/>
      <c r="H128" s="147">
        <v>2</v>
      </c>
      <c r="I128" s="148"/>
      <c r="J128" s="144"/>
      <c r="K128" s="144"/>
      <c r="L128" s="149"/>
      <c r="M128" s="150"/>
      <c r="N128" s="151"/>
      <c r="O128" s="151"/>
      <c r="P128" s="151"/>
      <c r="Q128" s="151"/>
      <c r="R128" s="151"/>
      <c r="S128" s="151"/>
      <c r="T128" s="152"/>
      <c r="AT128" s="153" t="s">
        <v>76</v>
      </c>
      <c r="AU128" s="153" t="s">
        <v>41</v>
      </c>
      <c r="AV128" s="7" t="s">
        <v>41</v>
      </c>
      <c r="AW128" s="7" t="s">
        <v>21</v>
      </c>
      <c r="AX128" s="7" t="s">
        <v>39</v>
      </c>
      <c r="AY128" s="153" t="s">
        <v>69</v>
      </c>
    </row>
    <row r="129" spans="2:65" s="7" customFormat="1" x14ac:dyDescent="0.3">
      <c r="B129" s="143"/>
      <c r="C129" s="144"/>
      <c r="D129" s="140" t="s">
        <v>76</v>
      </c>
      <c r="E129" s="145" t="s">
        <v>7</v>
      </c>
      <c r="F129" s="146" t="s">
        <v>169</v>
      </c>
      <c r="G129" s="144"/>
      <c r="H129" s="147">
        <v>8</v>
      </c>
      <c r="I129" s="148"/>
      <c r="J129" s="144"/>
      <c r="K129" s="144"/>
      <c r="L129" s="149"/>
      <c r="M129" s="150"/>
      <c r="N129" s="151"/>
      <c r="O129" s="151"/>
      <c r="P129" s="151"/>
      <c r="Q129" s="151"/>
      <c r="R129" s="151"/>
      <c r="S129" s="151"/>
      <c r="T129" s="152"/>
      <c r="AT129" s="153" t="s">
        <v>76</v>
      </c>
      <c r="AU129" s="153" t="s">
        <v>41</v>
      </c>
      <c r="AV129" s="7" t="s">
        <v>41</v>
      </c>
      <c r="AW129" s="7" t="s">
        <v>21</v>
      </c>
      <c r="AX129" s="7" t="s">
        <v>39</v>
      </c>
      <c r="AY129" s="153" t="s">
        <v>69</v>
      </c>
    </row>
    <row r="130" spans="2:65" s="8" customFormat="1" x14ac:dyDescent="0.3">
      <c r="B130" s="154"/>
      <c r="C130" s="155"/>
      <c r="D130" s="156" t="s">
        <v>76</v>
      </c>
      <c r="E130" s="157" t="s">
        <v>7</v>
      </c>
      <c r="F130" s="158" t="s">
        <v>77</v>
      </c>
      <c r="G130" s="155"/>
      <c r="H130" s="159">
        <v>10</v>
      </c>
      <c r="I130" s="160"/>
      <c r="J130" s="155"/>
      <c r="K130" s="155"/>
      <c r="L130" s="161"/>
      <c r="M130" s="162"/>
      <c r="N130" s="163"/>
      <c r="O130" s="163"/>
      <c r="P130" s="163"/>
      <c r="Q130" s="163"/>
      <c r="R130" s="163"/>
      <c r="S130" s="163"/>
      <c r="T130" s="164"/>
      <c r="AT130" s="165" t="s">
        <v>76</v>
      </c>
      <c r="AU130" s="165" t="s">
        <v>41</v>
      </c>
      <c r="AV130" s="8" t="s">
        <v>73</v>
      </c>
      <c r="AW130" s="8" t="s">
        <v>21</v>
      </c>
      <c r="AX130" s="8" t="s">
        <v>9</v>
      </c>
      <c r="AY130" s="165" t="s">
        <v>69</v>
      </c>
    </row>
    <row r="131" spans="2:65" s="1" customFormat="1" ht="22.5" customHeight="1" x14ac:dyDescent="0.3">
      <c r="B131" s="23"/>
      <c r="C131" s="128" t="s">
        <v>85</v>
      </c>
      <c r="D131" s="128" t="s">
        <v>70</v>
      </c>
      <c r="E131" s="129" t="s">
        <v>111</v>
      </c>
      <c r="F131" s="130" t="s">
        <v>112</v>
      </c>
      <c r="G131" s="131" t="s">
        <v>79</v>
      </c>
      <c r="H131" s="132">
        <v>161.19999999999999</v>
      </c>
      <c r="I131" s="133"/>
      <c r="J131" s="134">
        <f>ROUND(I131*H131,2)</f>
        <v>0</v>
      </c>
      <c r="K131" s="130" t="s">
        <v>72</v>
      </c>
      <c r="L131" s="33"/>
      <c r="M131" s="135" t="s">
        <v>7</v>
      </c>
      <c r="N131" s="136" t="s">
        <v>28</v>
      </c>
      <c r="O131" s="24"/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2" t="s">
        <v>89</v>
      </c>
      <c r="AT131" s="12" t="s">
        <v>70</v>
      </c>
      <c r="AU131" s="12" t="s">
        <v>41</v>
      </c>
      <c r="AY131" s="12" t="s">
        <v>69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2" t="s">
        <v>9</v>
      </c>
      <c r="BK131" s="139">
        <f>ROUND(I131*H131,2)</f>
        <v>0</v>
      </c>
      <c r="BL131" s="12" t="s">
        <v>89</v>
      </c>
      <c r="BM131" s="12" t="s">
        <v>170</v>
      </c>
    </row>
    <row r="132" spans="2:65" s="1" customFormat="1" ht="81" x14ac:dyDescent="0.3">
      <c r="B132" s="23"/>
      <c r="C132" s="35"/>
      <c r="D132" s="140" t="s">
        <v>74</v>
      </c>
      <c r="E132" s="35"/>
      <c r="F132" s="141" t="s">
        <v>110</v>
      </c>
      <c r="G132" s="35"/>
      <c r="H132" s="35"/>
      <c r="I132" s="98"/>
      <c r="J132" s="35"/>
      <c r="K132" s="35"/>
      <c r="L132" s="33"/>
      <c r="M132" s="142"/>
      <c r="N132" s="24"/>
      <c r="O132" s="24"/>
      <c r="P132" s="24"/>
      <c r="Q132" s="24"/>
      <c r="R132" s="24"/>
      <c r="S132" s="24"/>
      <c r="T132" s="38"/>
      <c r="AT132" s="12" t="s">
        <v>74</v>
      </c>
      <c r="AU132" s="12" t="s">
        <v>41</v>
      </c>
    </row>
    <row r="133" spans="2:65" s="1" customFormat="1" ht="40.5" x14ac:dyDescent="0.3">
      <c r="B133" s="23"/>
      <c r="C133" s="35"/>
      <c r="D133" s="140" t="s">
        <v>75</v>
      </c>
      <c r="E133" s="35"/>
      <c r="F133" s="141" t="s">
        <v>136</v>
      </c>
      <c r="G133" s="35"/>
      <c r="H133" s="35"/>
      <c r="I133" s="98"/>
      <c r="J133" s="35"/>
      <c r="K133" s="35"/>
      <c r="L133" s="33"/>
      <c r="M133" s="142"/>
      <c r="N133" s="24"/>
      <c r="O133" s="24"/>
      <c r="P133" s="24"/>
      <c r="Q133" s="24"/>
      <c r="R133" s="24"/>
      <c r="S133" s="24"/>
      <c r="T133" s="38"/>
      <c r="AT133" s="12" t="s">
        <v>75</v>
      </c>
      <c r="AU133" s="12" t="s">
        <v>41</v>
      </c>
    </row>
    <row r="134" spans="2:65" s="7" customFormat="1" x14ac:dyDescent="0.3">
      <c r="B134" s="143"/>
      <c r="C134" s="144"/>
      <c r="D134" s="140" t="s">
        <v>76</v>
      </c>
      <c r="E134" s="145" t="s">
        <v>7</v>
      </c>
      <c r="F134" s="146" t="s">
        <v>171</v>
      </c>
      <c r="G134" s="144"/>
      <c r="H134" s="147">
        <v>161.19999999999999</v>
      </c>
      <c r="I134" s="148"/>
      <c r="J134" s="144"/>
      <c r="K134" s="144"/>
      <c r="L134" s="149"/>
      <c r="M134" s="150"/>
      <c r="N134" s="151"/>
      <c r="O134" s="151"/>
      <c r="P134" s="151"/>
      <c r="Q134" s="151"/>
      <c r="R134" s="151"/>
      <c r="S134" s="151"/>
      <c r="T134" s="152"/>
      <c r="AT134" s="153" t="s">
        <v>76</v>
      </c>
      <c r="AU134" s="153" t="s">
        <v>41</v>
      </c>
      <c r="AV134" s="7" t="s">
        <v>41</v>
      </c>
      <c r="AW134" s="7" t="s">
        <v>21</v>
      </c>
      <c r="AX134" s="7" t="s">
        <v>39</v>
      </c>
      <c r="AY134" s="153" t="s">
        <v>69</v>
      </c>
    </row>
    <row r="135" spans="2:65" s="8" customFormat="1" x14ac:dyDescent="0.3">
      <c r="B135" s="154"/>
      <c r="C135" s="155"/>
      <c r="D135" s="156" t="s">
        <v>76</v>
      </c>
      <c r="E135" s="157" t="s">
        <v>7</v>
      </c>
      <c r="F135" s="158" t="s">
        <v>77</v>
      </c>
      <c r="G135" s="155"/>
      <c r="H135" s="159">
        <v>161.19999999999999</v>
      </c>
      <c r="I135" s="160"/>
      <c r="J135" s="155"/>
      <c r="K135" s="155"/>
      <c r="L135" s="161"/>
      <c r="M135" s="162"/>
      <c r="N135" s="163"/>
      <c r="O135" s="163"/>
      <c r="P135" s="163"/>
      <c r="Q135" s="163"/>
      <c r="R135" s="163"/>
      <c r="S135" s="163"/>
      <c r="T135" s="164"/>
      <c r="AT135" s="165" t="s">
        <v>76</v>
      </c>
      <c r="AU135" s="165" t="s">
        <v>41</v>
      </c>
      <c r="AV135" s="8" t="s">
        <v>73</v>
      </c>
      <c r="AW135" s="8" t="s">
        <v>21</v>
      </c>
      <c r="AX135" s="8" t="s">
        <v>9</v>
      </c>
      <c r="AY135" s="165" t="s">
        <v>69</v>
      </c>
    </row>
    <row r="136" spans="2:65" s="1" customFormat="1" ht="22.5" customHeight="1" x14ac:dyDescent="0.3">
      <c r="B136" s="23"/>
      <c r="C136" s="128" t="s">
        <v>86</v>
      </c>
      <c r="D136" s="128" t="s">
        <v>70</v>
      </c>
      <c r="E136" s="129" t="s">
        <v>172</v>
      </c>
      <c r="F136" s="130" t="s">
        <v>173</v>
      </c>
      <c r="G136" s="131" t="s">
        <v>103</v>
      </c>
      <c r="H136" s="132">
        <v>9</v>
      </c>
      <c r="I136" s="133"/>
      <c r="J136" s="134">
        <f>ROUND(I136*H136,2)</f>
        <v>0</v>
      </c>
      <c r="K136" s="130" t="s">
        <v>72</v>
      </c>
      <c r="L136" s="33"/>
      <c r="M136" s="135" t="s">
        <v>7</v>
      </c>
      <c r="N136" s="136" t="s">
        <v>28</v>
      </c>
      <c r="O136" s="24"/>
      <c r="P136" s="137">
        <f>O136*H136</f>
        <v>0</v>
      </c>
      <c r="Q136" s="137">
        <v>2.5000000000000001E-4</v>
      </c>
      <c r="R136" s="137">
        <f>Q136*H136</f>
        <v>2.2500000000000003E-3</v>
      </c>
      <c r="S136" s="137">
        <v>0</v>
      </c>
      <c r="T136" s="138">
        <f>S136*H136</f>
        <v>0</v>
      </c>
      <c r="AR136" s="12" t="s">
        <v>89</v>
      </c>
      <c r="AT136" s="12" t="s">
        <v>70</v>
      </c>
      <c r="AU136" s="12" t="s">
        <v>41</v>
      </c>
      <c r="AY136" s="12" t="s">
        <v>69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2" t="s">
        <v>9</v>
      </c>
      <c r="BK136" s="139">
        <f>ROUND(I136*H136,2)</f>
        <v>0</v>
      </c>
      <c r="BL136" s="12" t="s">
        <v>89</v>
      </c>
      <c r="BM136" s="12" t="s">
        <v>174</v>
      </c>
    </row>
    <row r="137" spans="2:65" s="1" customFormat="1" ht="81" x14ac:dyDescent="0.3">
      <c r="B137" s="23"/>
      <c r="C137" s="35"/>
      <c r="D137" s="140" t="s">
        <v>74</v>
      </c>
      <c r="E137" s="35"/>
      <c r="F137" s="141" t="s">
        <v>110</v>
      </c>
      <c r="G137" s="35"/>
      <c r="H137" s="35"/>
      <c r="I137" s="98"/>
      <c r="J137" s="35"/>
      <c r="K137" s="35"/>
      <c r="L137" s="33"/>
      <c r="M137" s="142"/>
      <c r="N137" s="24"/>
      <c r="O137" s="24"/>
      <c r="P137" s="24"/>
      <c r="Q137" s="24"/>
      <c r="R137" s="24"/>
      <c r="S137" s="24"/>
      <c r="T137" s="38"/>
      <c r="AT137" s="12" t="s">
        <v>74</v>
      </c>
      <c r="AU137" s="12" t="s">
        <v>41</v>
      </c>
    </row>
    <row r="138" spans="2:65" s="1" customFormat="1" ht="27" x14ac:dyDescent="0.3">
      <c r="B138" s="23"/>
      <c r="C138" s="35"/>
      <c r="D138" s="140" t="s">
        <v>75</v>
      </c>
      <c r="E138" s="35"/>
      <c r="F138" s="141" t="s">
        <v>175</v>
      </c>
      <c r="G138" s="35"/>
      <c r="H138" s="35"/>
      <c r="I138" s="98"/>
      <c r="J138" s="35"/>
      <c r="K138" s="35"/>
      <c r="L138" s="33"/>
      <c r="M138" s="142"/>
      <c r="N138" s="24"/>
      <c r="O138" s="24"/>
      <c r="P138" s="24"/>
      <c r="Q138" s="24"/>
      <c r="R138" s="24"/>
      <c r="S138" s="24"/>
      <c r="T138" s="38"/>
      <c r="AT138" s="12" t="s">
        <v>75</v>
      </c>
      <c r="AU138" s="12" t="s">
        <v>41</v>
      </c>
    </row>
    <row r="139" spans="2:65" s="7" customFormat="1" x14ac:dyDescent="0.3">
      <c r="B139" s="143"/>
      <c r="C139" s="144"/>
      <c r="D139" s="140" t="s">
        <v>76</v>
      </c>
      <c r="E139" s="145" t="s">
        <v>7</v>
      </c>
      <c r="F139" s="146" t="s">
        <v>176</v>
      </c>
      <c r="G139" s="144"/>
      <c r="H139" s="147">
        <v>1</v>
      </c>
      <c r="I139" s="148"/>
      <c r="J139" s="144"/>
      <c r="K139" s="144"/>
      <c r="L139" s="149"/>
      <c r="M139" s="150"/>
      <c r="N139" s="151"/>
      <c r="O139" s="151"/>
      <c r="P139" s="151"/>
      <c r="Q139" s="151"/>
      <c r="R139" s="151"/>
      <c r="S139" s="151"/>
      <c r="T139" s="152"/>
      <c r="AT139" s="153" t="s">
        <v>76</v>
      </c>
      <c r="AU139" s="153" t="s">
        <v>41</v>
      </c>
      <c r="AV139" s="7" t="s">
        <v>41</v>
      </c>
      <c r="AW139" s="7" t="s">
        <v>21</v>
      </c>
      <c r="AX139" s="7" t="s">
        <v>39</v>
      </c>
      <c r="AY139" s="153" t="s">
        <v>69</v>
      </c>
    </row>
    <row r="140" spans="2:65" s="7" customFormat="1" x14ac:dyDescent="0.3">
      <c r="B140" s="143"/>
      <c r="C140" s="144"/>
      <c r="D140" s="140" t="s">
        <v>76</v>
      </c>
      <c r="E140" s="145" t="s">
        <v>7</v>
      </c>
      <c r="F140" s="146" t="s">
        <v>177</v>
      </c>
      <c r="G140" s="144"/>
      <c r="H140" s="147">
        <v>8</v>
      </c>
      <c r="I140" s="148"/>
      <c r="J140" s="144"/>
      <c r="K140" s="144"/>
      <c r="L140" s="149"/>
      <c r="M140" s="150"/>
      <c r="N140" s="151"/>
      <c r="O140" s="151"/>
      <c r="P140" s="151"/>
      <c r="Q140" s="151"/>
      <c r="R140" s="151"/>
      <c r="S140" s="151"/>
      <c r="T140" s="152"/>
      <c r="AT140" s="153" t="s">
        <v>76</v>
      </c>
      <c r="AU140" s="153" t="s">
        <v>41</v>
      </c>
      <c r="AV140" s="7" t="s">
        <v>41</v>
      </c>
      <c r="AW140" s="7" t="s">
        <v>21</v>
      </c>
      <c r="AX140" s="7" t="s">
        <v>39</v>
      </c>
      <c r="AY140" s="153" t="s">
        <v>69</v>
      </c>
    </row>
    <row r="141" spans="2:65" s="8" customFormat="1" x14ac:dyDescent="0.3">
      <c r="B141" s="154"/>
      <c r="C141" s="155"/>
      <c r="D141" s="156" t="s">
        <v>76</v>
      </c>
      <c r="E141" s="157" t="s">
        <v>7</v>
      </c>
      <c r="F141" s="158" t="s">
        <v>77</v>
      </c>
      <c r="G141" s="155"/>
      <c r="H141" s="159">
        <v>9</v>
      </c>
      <c r="I141" s="160"/>
      <c r="J141" s="155"/>
      <c r="K141" s="155"/>
      <c r="L141" s="161"/>
      <c r="M141" s="162"/>
      <c r="N141" s="163"/>
      <c r="O141" s="163"/>
      <c r="P141" s="163"/>
      <c r="Q141" s="163"/>
      <c r="R141" s="163"/>
      <c r="S141" s="163"/>
      <c r="T141" s="164"/>
      <c r="AT141" s="165" t="s">
        <v>76</v>
      </c>
      <c r="AU141" s="165" t="s">
        <v>41</v>
      </c>
      <c r="AV141" s="8" t="s">
        <v>73</v>
      </c>
      <c r="AW141" s="8" t="s">
        <v>21</v>
      </c>
      <c r="AX141" s="8" t="s">
        <v>9</v>
      </c>
      <c r="AY141" s="165" t="s">
        <v>69</v>
      </c>
    </row>
    <row r="142" spans="2:65" s="1" customFormat="1" ht="22.5" customHeight="1" x14ac:dyDescent="0.3">
      <c r="B142" s="23"/>
      <c r="C142" s="128" t="s">
        <v>87</v>
      </c>
      <c r="D142" s="128" t="s">
        <v>70</v>
      </c>
      <c r="E142" s="129" t="s">
        <v>178</v>
      </c>
      <c r="F142" s="130" t="s">
        <v>179</v>
      </c>
      <c r="G142" s="131" t="s">
        <v>103</v>
      </c>
      <c r="H142" s="132">
        <v>1</v>
      </c>
      <c r="I142" s="133"/>
      <c r="J142" s="134">
        <f>ROUND(I142*H142,2)</f>
        <v>0</v>
      </c>
      <c r="K142" s="130" t="s">
        <v>72</v>
      </c>
      <c r="L142" s="33"/>
      <c r="M142" s="135" t="s">
        <v>7</v>
      </c>
      <c r="N142" s="136" t="s">
        <v>28</v>
      </c>
      <c r="O142" s="24"/>
      <c r="P142" s="137">
        <f>O142*H142</f>
        <v>0</v>
      </c>
      <c r="Q142" s="137">
        <v>2.5000000000000001E-4</v>
      </c>
      <c r="R142" s="137">
        <f>Q142*H142</f>
        <v>2.5000000000000001E-4</v>
      </c>
      <c r="S142" s="137">
        <v>0</v>
      </c>
      <c r="T142" s="138">
        <f>S142*H142</f>
        <v>0</v>
      </c>
      <c r="AR142" s="12" t="s">
        <v>89</v>
      </c>
      <c r="AT142" s="12" t="s">
        <v>70</v>
      </c>
      <c r="AU142" s="12" t="s">
        <v>41</v>
      </c>
      <c r="AY142" s="12" t="s">
        <v>69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2" t="s">
        <v>9</v>
      </c>
      <c r="BK142" s="139">
        <f>ROUND(I142*H142,2)</f>
        <v>0</v>
      </c>
      <c r="BL142" s="12" t="s">
        <v>89</v>
      </c>
      <c r="BM142" s="12" t="s">
        <v>180</v>
      </c>
    </row>
    <row r="143" spans="2:65" s="1" customFormat="1" ht="81" x14ac:dyDescent="0.3">
      <c r="B143" s="23"/>
      <c r="C143" s="35"/>
      <c r="D143" s="140" t="s">
        <v>74</v>
      </c>
      <c r="E143" s="35"/>
      <c r="F143" s="141" t="s">
        <v>110</v>
      </c>
      <c r="G143" s="35"/>
      <c r="H143" s="35"/>
      <c r="I143" s="98"/>
      <c r="J143" s="35"/>
      <c r="K143" s="35"/>
      <c r="L143" s="33"/>
      <c r="M143" s="142"/>
      <c r="N143" s="24"/>
      <c r="O143" s="24"/>
      <c r="P143" s="24"/>
      <c r="Q143" s="24"/>
      <c r="R143" s="24"/>
      <c r="S143" s="24"/>
      <c r="T143" s="38"/>
      <c r="AT143" s="12" t="s">
        <v>74</v>
      </c>
      <c r="AU143" s="12" t="s">
        <v>41</v>
      </c>
    </row>
    <row r="144" spans="2:65" s="1" customFormat="1" ht="27" x14ac:dyDescent="0.3">
      <c r="B144" s="23"/>
      <c r="C144" s="35"/>
      <c r="D144" s="140" t="s">
        <v>75</v>
      </c>
      <c r="E144" s="35"/>
      <c r="F144" s="141" t="s">
        <v>143</v>
      </c>
      <c r="G144" s="35"/>
      <c r="H144" s="35"/>
      <c r="I144" s="98"/>
      <c r="J144" s="35"/>
      <c r="K144" s="35"/>
      <c r="L144" s="33"/>
      <c r="M144" s="142"/>
      <c r="N144" s="24"/>
      <c r="O144" s="24"/>
      <c r="P144" s="24"/>
      <c r="Q144" s="24"/>
      <c r="R144" s="24"/>
      <c r="S144" s="24"/>
      <c r="T144" s="38"/>
      <c r="AT144" s="12" t="s">
        <v>75</v>
      </c>
      <c r="AU144" s="12" t="s">
        <v>41</v>
      </c>
    </row>
    <row r="145" spans="2:65" s="7" customFormat="1" x14ac:dyDescent="0.3">
      <c r="B145" s="143"/>
      <c r="C145" s="144"/>
      <c r="D145" s="140" t="s">
        <v>76</v>
      </c>
      <c r="E145" s="145" t="s">
        <v>7</v>
      </c>
      <c r="F145" s="146" t="s">
        <v>148</v>
      </c>
      <c r="G145" s="144"/>
      <c r="H145" s="147">
        <v>1</v>
      </c>
      <c r="I145" s="148"/>
      <c r="J145" s="144"/>
      <c r="K145" s="144"/>
      <c r="L145" s="149"/>
      <c r="M145" s="150"/>
      <c r="N145" s="151"/>
      <c r="O145" s="151"/>
      <c r="P145" s="151"/>
      <c r="Q145" s="151"/>
      <c r="R145" s="151"/>
      <c r="S145" s="151"/>
      <c r="T145" s="152"/>
      <c r="AT145" s="153" t="s">
        <v>76</v>
      </c>
      <c r="AU145" s="153" t="s">
        <v>41</v>
      </c>
      <c r="AV145" s="7" t="s">
        <v>41</v>
      </c>
      <c r="AW145" s="7" t="s">
        <v>21</v>
      </c>
      <c r="AX145" s="7" t="s">
        <v>39</v>
      </c>
      <c r="AY145" s="153" t="s">
        <v>69</v>
      </c>
    </row>
    <row r="146" spans="2:65" s="8" customFormat="1" x14ac:dyDescent="0.3">
      <c r="B146" s="154"/>
      <c r="C146" s="155"/>
      <c r="D146" s="156" t="s">
        <v>76</v>
      </c>
      <c r="E146" s="157" t="s">
        <v>7</v>
      </c>
      <c r="F146" s="158" t="s">
        <v>77</v>
      </c>
      <c r="G146" s="155"/>
      <c r="H146" s="159">
        <v>1</v>
      </c>
      <c r="I146" s="160"/>
      <c r="J146" s="155"/>
      <c r="K146" s="155"/>
      <c r="L146" s="161"/>
      <c r="M146" s="162"/>
      <c r="N146" s="163"/>
      <c r="O146" s="163"/>
      <c r="P146" s="163"/>
      <c r="Q146" s="163"/>
      <c r="R146" s="163"/>
      <c r="S146" s="163"/>
      <c r="T146" s="164"/>
      <c r="AT146" s="165" t="s">
        <v>76</v>
      </c>
      <c r="AU146" s="165" t="s">
        <v>41</v>
      </c>
      <c r="AV146" s="8" t="s">
        <v>73</v>
      </c>
      <c r="AW146" s="8" t="s">
        <v>21</v>
      </c>
      <c r="AX146" s="8" t="s">
        <v>9</v>
      </c>
      <c r="AY146" s="165" t="s">
        <v>69</v>
      </c>
    </row>
    <row r="147" spans="2:65" s="1" customFormat="1" ht="31.5" customHeight="1" x14ac:dyDescent="0.3">
      <c r="B147" s="23"/>
      <c r="C147" s="128" t="s">
        <v>88</v>
      </c>
      <c r="D147" s="128" t="s">
        <v>70</v>
      </c>
      <c r="E147" s="129" t="s">
        <v>181</v>
      </c>
      <c r="F147" s="130" t="s">
        <v>182</v>
      </c>
      <c r="G147" s="131" t="s">
        <v>103</v>
      </c>
      <c r="H147" s="132">
        <v>10</v>
      </c>
      <c r="I147" s="133"/>
      <c r="J147" s="134">
        <f>ROUND(I147*H147,2)</f>
        <v>0</v>
      </c>
      <c r="K147" s="130" t="s">
        <v>72</v>
      </c>
      <c r="L147" s="33"/>
      <c r="M147" s="135" t="s">
        <v>7</v>
      </c>
      <c r="N147" s="136" t="s">
        <v>28</v>
      </c>
      <c r="O147" s="24"/>
      <c r="P147" s="137">
        <f>O147*H147</f>
        <v>0</v>
      </c>
      <c r="Q147" s="137">
        <v>2.4000000000000001E-4</v>
      </c>
      <c r="R147" s="137">
        <f>Q147*H147</f>
        <v>2.4000000000000002E-3</v>
      </c>
      <c r="S147" s="137">
        <v>0</v>
      </c>
      <c r="T147" s="138">
        <f>S147*H147</f>
        <v>0</v>
      </c>
      <c r="AR147" s="12" t="s">
        <v>89</v>
      </c>
      <c r="AT147" s="12" t="s">
        <v>70</v>
      </c>
      <c r="AU147" s="12" t="s">
        <v>41</v>
      </c>
      <c r="AY147" s="12" t="s">
        <v>69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2" t="s">
        <v>9</v>
      </c>
      <c r="BK147" s="139">
        <f>ROUND(I147*H147,2)</f>
        <v>0</v>
      </c>
      <c r="BL147" s="12" t="s">
        <v>89</v>
      </c>
      <c r="BM147" s="12" t="s">
        <v>183</v>
      </c>
    </row>
    <row r="148" spans="2:65" s="1" customFormat="1" ht="40.5" x14ac:dyDescent="0.3">
      <c r="B148" s="23"/>
      <c r="C148" s="35"/>
      <c r="D148" s="140" t="s">
        <v>74</v>
      </c>
      <c r="E148" s="35"/>
      <c r="F148" s="141" t="s">
        <v>184</v>
      </c>
      <c r="G148" s="35"/>
      <c r="H148" s="35"/>
      <c r="I148" s="98"/>
      <c r="J148" s="35"/>
      <c r="K148" s="35"/>
      <c r="L148" s="33"/>
      <c r="M148" s="142"/>
      <c r="N148" s="24"/>
      <c r="O148" s="24"/>
      <c r="P148" s="24"/>
      <c r="Q148" s="24"/>
      <c r="R148" s="24"/>
      <c r="S148" s="24"/>
      <c r="T148" s="38"/>
      <c r="AT148" s="12" t="s">
        <v>74</v>
      </c>
      <c r="AU148" s="12" t="s">
        <v>41</v>
      </c>
    </row>
    <row r="149" spans="2:65" s="1" customFormat="1" ht="27" x14ac:dyDescent="0.3">
      <c r="B149" s="23"/>
      <c r="C149" s="35"/>
      <c r="D149" s="140" t="s">
        <v>75</v>
      </c>
      <c r="E149" s="35"/>
      <c r="F149" s="141" t="s">
        <v>125</v>
      </c>
      <c r="G149" s="35"/>
      <c r="H149" s="35"/>
      <c r="I149" s="98"/>
      <c r="J149" s="35"/>
      <c r="K149" s="35"/>
      <c r="L149" s="33"/>
      <c r="M149" s="142"/>
      <c r="N149" s="24"/>
      <c r="O149" s="24"/>
      <c r="P149" s="24"/>
      <c r="Q149" s="24"/>
      <c r="R149" s="24"/>
      <c r="S149" s="24"/>
      <c r="T149" s="38"/>
      <c r="AT149" s="12" t="s">
        <v>75</v>
      </c>
      <c r="AU149" s="12" t="s">
        <v>41</v>
      </c>
    </row>
    <row r="150" spans="2:65" s="7" customFormat="1" x14ac:dyDescent="0.3">
      <c r="B150" s="143"/>
      <c r="C150" s="144"/>
      <c r="D150" s="140" t="s">
        <v>76</v>
      </c>
      <c r="E150" s="145" t="s">
        <v>7</v>
      </c>
      <c r="F150" s="146" t="s">
        <v>168</v>
      </c>
      <c r="G150" s="144"/>
      <c r="H150" s="147">
        <v>2</v>
      </c>
      <c r="I150" s="148"/>
      <c r="J150" s="144"/>
      <c r="K150" s="144"/>
      <c r="L150" s="149"/>
      <c r="M150" s="150"/>
      <c r="N150" s="151"/>
      <c r="O150" s="151"/>
      <c r="P150" s="151"/>
      <c r="Q150" s="151"/>
      <c r="R150" s="151"/>
      <c r="S150" s="151"/>
      <c r="T150" s="152"/>
      <c r="AT150" s="153" t="s">
        <v>76</v>
      </c>
      <c r="AU150" s="153" t="s">
        <v>41</v>
      </c>
      <c r="AV150" s="7" t="s">
        <v>41</v>
      </c>
      <c r="AW150" s="7" t="s">
        <v>21</v>
      </c>
      <c r="AX150" s="7" t="s">
        <v>39</v>
      </c>
      <c r="AY150" s="153" t="s">
        <v>69</v>
      </c>
    </row>
    <row r="151" spans="2:65" s="7" customFormat="1" x14ac:dyDescent="0.3">
      <c r="B151" s="143"/>
      <c r="C151" s="144"/>
      <c r="D151" s="140" t="s">
        <v>76</v>
      </c>
      <c r="E151" s="145" t="s">
        <v>7</v>
      </c>
      <c r="F151" s="146" t="s">
        <v>169</v>
      </c>
      <c r="G151" s="144"/>
      <c r="H151" s="147">
        <v>8</v>
      </c>
      <c r="I151" s="148"/>
      <c r="J151" s="144"/>
      <c r="K151" s="144"/>
      <c r="L151" s="149"/>
      <c r="M151" s="150"/>
      <c r="N151" s="151"/>
      <c r="O151" s="151"/>
      <c r="P151" s="151"/>
      <c r="Q151" s="151"/>
      <c r="R151" s="151"/>
      <c r="S151" s="151"/>
      <c r="T151" s="152"/>
      <c r="AT151" s="153" t="s">
        <v>76</v>
      </c>
      <c r="AU151" s="153" t="s">
        <v>41</v>
      </c>
      <c r="AV151" s="7" t="s">
        <v>41</v>
      </c>
      <c r="AW151" s="7" t="s">
        <v>21</v>
      </c>
      <c r="AX151" s="7" t="s">
        <v>39</v>
      </c>
      <c r="AY151" s="153" t="s">
        <v>69</v>
      </c>
    </row>
    <row r="152" spans="2:65" s="8" customFormat="1" x14ac:dyDescent="0.3">
      <c r="B152" s="154"/>
      <c r="C152" s="155"/>
      <c r="D152" s="156" t="s">
        <v>76</v>
      </c>
      <c r="E152" s="157" t="s">
        <v>7</v>
      </c>
      <c r="F152" s="158" t="s">
        <v>77</v>
      </c>
      <c r="G152" s="155"/>
      <c r="H152" s="159">
        <v>10</v>
      </c>
      <c r="I152" s="160"/>
      <c r="J152" s="155"/>
      <c r="K152" s="155"/>
      <c r="L152" s="161"/>
      <c r="M152" s="162"/>
      <c r="N152" s="163"/>
      <c r="O152" s="163"/>
      <c r="P152" s="163"/>
      <c r="Q152" s="163"/>
      <c r="R152" s="163"/>
      <c r="S152" s="163"/>
      <c r="T152" s="164"/>
      <c r="AT152" s="165" t="s">
        <v>76</v>
      </c>
      <c r="AU152" s="165" t="s">
        <v>41</v>
      </c>
      <c r="AV152" s="8" t="s">
        <v>73</v>
      </c>
      <c r="AW152" s="8" t="s">
        <v>21</v>
      </c>
      <c r="AX152" s="8" t="s">
        <v>9</v>
      </c>
      <c r="AY152" s="165" t="s">
        <v>69</v>
      </c>
    </row>
    <row r="153" spans="2:65" s="1" customFormat="1" ht="31.5" customHeight="1" x14ac:dyDescent="0.3">
      <c r="B153" s="23"/>
      <c r="C153" s="128" t="s">
        <v>3</v>
      </c>
      <c r="D153" s="128" t="s">
        <v>70</v>
      </c>
      <c r="E153" s="129" t="s">
        <v>185</v>
      </c>
      <c r="F153" s="130" t="s">
        <v>186</v>
      </c>
      <c r="G153" s="131" t="s">
        <v>103</v>
      </c>
      <c r="H153" s="132">
        <v>5</v>
      </c>
      <c r="I153" s="133"/>
      <c r="J153" s="134">
        <f>ROUND(I153*H153,2)</f>
        <v>0</v>
      </c>
      <c r="K153" s="130" t="s">
        <v>72</v>
      </c>
      <c r="L153" s="33"/>
      <c r="M153" s="135" t="s">
        <v>7</v>
      </c>
      <c r="N153" s="136" t="s">
        <v>28</v>
      </c>
      <c r="O153" s="24"/>
      <c r="P153" s="137">
        <f>O153*H153</f>
        <v>0</v>
      </c>
      <c r="Q153" s="137">
        <v>3.8000000000000002E-4</v>
      </c>
      <c r="R153" s="137">
        <f>Q153*H153</f>
        <v>1.9000000000000002E-3</v>
      </c>
      <c r="S153" s="137">
        <v>0</v>
      </c>
      <c r="T153" s="138">
        <f>S153*H153</f>
        <v>0</v>
      </c>
      <c r="AR153" s="12" t="s">
        <v>89</v>
      </c>
      <c r="AT153" s="12" t="s">
        <v>70</v>
      </c>
      <c r="AU153" s="12" t="s">
        <v>41</v>
      </c>
      <c r="AY153" s="12" t="s">
        <v>69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2" t="s">
        <v>9</v>
      </c>
      <c r="BK153" s="139">
        <f>ROUND(I153*H153,2)</f>
        <v>0</v>
      </c>
      <c r="BL153" s="12" t="s">
        <v>89</v>
      </c>
      <c r="BM153" s="12" t="s">
        <v>187</v>
      </c>
    </row>
    <row r="154" spans="2:65" s="1" customFormat="1" ht="40.5" x14ac:dyDescent="0.3">
      <c r="B154" s="23"/>
      <c r="C154" s="35"/>
      <c r="D154" s="140" t="s">
        <v>74</v>
      </c>
      <c r="E154" s="35"/>
      <c r="F154" s="141" t="s">
        <v>184</v>
      </c>
      <c r="G154" s="35"/>
      <c r="H154" s="35"/>
      <c r="I154" s="98"/>
      <c r="J154" s="35"/>
      <c r="K154" s="35"/>
      <c r="L154" s="33"/>
      <c r="M154" s="142"/>
      <c r="N154" s="24"/>
      <c r="O154" s="24"/>
      <c r="P154" s="24"/>
      <c r="Q154" s="24"/>
      <c r="R154" s="24"/>
      <c r="S154" s="24"/>
      <c r="T154" s="38"/>
      <c r="AT154" s="12" t="s">
        <v>74</v>
      </c>
      <c r="AU154" s="12" t="s">
        <v>41</v>
      </c>
    </row>
    <row r="155" spans="2:65" s="1" customFormat="1" ht="27" x14ac:dyDescent="0.3">
      <c r="B155" s="23"/>
      <c r="C155" s="35"/>
      <c r="D155" s="140" t="s">
        <v>75</v>
      </c>
      <c r="E155" s="35"/>
      <c r="F155" s="141" t="s">
        <v>125</v>
      </c>
      <c r="G155" s="35"/>
      <c r="H155" s="35"/>
      <c r="I155" s="98"/>
      <c r="J155" s="35"/>
      <c r="K155" s="35"/>
      <c r="L155" s="33"/>
      <c r="M155" s="142"/>
      <c r="N155" s="24"/>
      <c r="O155" s="24"/>
      <c r="P155" s="24"/>
      <c r="Q155" s="24"/>
      <c r="R155" s="24"/>
      <c r="S155" s="24"/>
      <c r="T155" s="38"/>
      <c r="AT155" s="12" t="s">
        <v>75</v>
      </c>
      <c r="AU155" s="12" t="s">
        <v>41</v>
      </c>
    </row>
    <row r="156" spans="2:65" s="7" customFormat="1" x14ac:dyDescent="0.3">
      <c r="B156" s="143"/>
      <c r="C156" s="144"/>
      <c r="D156" s="140" t="s">
        <v>76</v>
      </c>
      <c r="E156" s="145" t="s">
        <v>7</v>
      </c>
      <c r="F156" s="146" t="s">
        <v>148</v>
      </c>
      <c r="G156" s="144"/>
      <c r="H156" s="147">
        <v>1</v>
      </c>
      <c r="I156" s="148"/>
      <c r="J156" s="144"/>
      <c r="K156" s="144"/>
      <c r="L156" s="149"/>
      <c r="M156" s="150"/>
      <c r="N156" s="151"/>
      <c r="O156" s="151"/>
      <c r="P156" s="151"/>
      <c r="Q156" s="151"/>
      <c r="R156" s="151"/>
      <c r="S156" s="151"/>
      <c r="T156" s="152"/>
      <c r="AT156" s="153" t="s">
        <v>76</v>
      </c>
      <c r="AU156" s="153" t="s">
        <v>41</v>
      </c>
      <c r="AV156" s="7" t="s">
        <v>41</v>
      </c>
      <c r="AW156" s="7" t="s">
        <v>21</v>
      </c>
      <c r="AX156" s="7" t="s">
        <v>39</v>
      </c>
      <c r="AY156" s="153" t="s">
        <v>69</v>
      </c>
    </row>
    <row r="157" spans="2:65" s="7" customFormat="1" x14ac:dyDescent="0.3">
      <c r="B157" s="143"/>
      <c r="C157" s="144"/>
      <c r="D157" s="140" t="s">
        <v>76</v>
      </c>
      <c r="E157" s="145" t="s">
        <v>7</v>
      </c>
      <c r="F157" s="146" t="s">
        <v>188</v>
      </c>
      <c r="G157" s="144"/>
      <c r="H157" s="147">
        <v>4</v>
      </c>
      <c r="I157" s="148"/>
      <c r="J157" s="144"/>
      <c r="K157" s="144"/>
      <c r="L157" s="149"/>
      <c r="M157" s="150"/>
      <c r="N157" s="151"/>
      <c r="O157" s="151"/>
      <c r="P157" s="151"/>
      <c r="Q157" s="151"/>
      <c r="R157" s="151"/>
      <c r="S157" s="151"/>
      <c r="T157" s="152"/>
      <c r="AT157" s="153" t="s">
        <v>76</v>
      </c>
      <c r="AU157" s="153" t="s">
        <v>41</v>
      </c>
      <c r="AV157" s="7" t="s">
        <v>41</v>
      </c>
      <c r="AW157" s="7" t="s">
        <v>21</v>
      </c>
      <c r="AX157" s="7" t="s">
        <v>39</v>
      </c>
      <c r="AY157" s="153" t="s">
        <v>69</v>
      </c>
    </row>
    <row r="158" spans="2:65" s="8" customFormat="1" x14ac:dyDescent="0.3">
      <c r="B158" s="154"/>
      <c r="C158" s="155"/>
      <c r="D158" s="156" t="s">
        <v>76</v>
      </c>
      <c r="E158" s="157" t="s">
        <v>7</v>
      </c>
      <c r="F158" s="158" t="s">
        <v>77</v>
      </c>
      <c r="G158" s="155"/>
      <c r="H158" s="159">
        <v>5</v>
      </c>
      <c r="I158" s="160"/>
      <c r="J158" s="155"/>
      <c r="K158" s="155"/>
      <c r="L158" s="161"/>
      <c r="M158" s="162"/>
      <c r="N158" s="163"/>
      <c r="O158" s="163"/>
      <c r="P158" s="163"/>
      <c r="Q158" s="163"/>
      <c r="R158" s="163"/>
      <c r="S158" s="163"/>
      <c r="T158" s="164"/>
      <c r="AT158" s="165" t="s">
        <v>76</v>
      </c>
      <c r="AU158" s="165" t="s">
        <v>41</v>
      </c>
      <c r="AV158" s="8" t="s">
        <v>73</v>
      </c>
      <c r="AW158" s="8" t="s">
        <v>21</v>
      </c>
      <c r="AX158" s="8" t="s">
        <v>9</v>
      </c>
      <c r="AY158" s="165" t="s">
        <v>69</v>
      </c>
    </row>
    <row r="159" spans="2:65" s="1" customFormat="1" ht="31.5" customHeight="1" x14ac:dyDescent="0.3">
      <c r="B159" s="23"/>
      <c r="C159" s="128" t="s">
        <v>89</v>
      </c>
      <c r="D159" s="128" t="s">
        <v>70</v>
      </c>
      <c r="E159" s="129" t="s">
        <v>189</v>
      </c>
      <c r="F159" s="130" t="s">
        <v>190</v>
      </c>
      <c r="G159" s="131" t="s">
        <v>103</v>
      </c>
      <c r="H159" s="132">
        <v>3</v>
      </c>
      <c r="I159" s="133"/>
      <c r="J159" s="134">
        <f>ROUND(I159*H159,2)</f>
        <v>0</v>
      </c>
      <c r="K159" s="130" t="s">
        <v>72</v>
      </c>
      <c r="L159" s="33"/>
      <c r="M159" s="135" t="s">
        <v>7</v>
      </c>
      <c r="N159" s="136" t="s">
        <v>28</v>
      </c>
      <c r="O159" s="24"/>
      <c r="P159" s="137">
        <f>O159*H159</f>
        <v>0</v>
      </c>
      <c r="Q159" s="137">
        <v>6.0999999999999997E-4</v>
      </c>
      <c r="R159" s="137">
        <f>Q159*H159</f>
        <v>1.83E-3</v>
      </c>
      <c r="S159" s="137">
        <v>0</v>
      </c>
      <c r="T159" s="138">
        <f>S159*H159</f>
        <v>0</v>
      </c>
      <c r="AR159" s="12" t="s">
        <v>89</v>
      </c>
      <c r="AT159" s="12" t="s">
        <v>70</v>
      </c>
      <c r="AU159" s="12" t="s">
        <v>41</v>
      </c>
      <c r="AY159" s="12" t="s">
        <v>69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2" t="s">
        <v>9</v>
      </c>
      <c r="BK159" s="139">
        <f>ROUND(I159*H159,2)</f>
        <v>0</v>
      </c>
      <c r="BL159" s="12" t="s">
        <v>89</v>
      </c>
      <c r="BM159" s="12" t="s">
        <v>191</v>
      </c>
    </row>
    <row r="160" spans="2:65" s="1" customFormat="1" ht="40.5" x14ac:dyDescent="0.3">
      <c r="B160" s="23"/>
      <c r="C160" s="35"/>
      <c r="D160" s="140" t="s">
        <v>74</v>
      </c>
      <c r="E160" s="35"/>
      <c r="F160" s="141" t="s">
        <v>184</v>
      </c>
      <c r="G160" s="35"/>
      <c r="H160" s="35"/>
      <c r="I160" s="98"/>
      <c r="J160" s="35"/>
      <c r="K160" s="35"/>
      <c r="L160" s="33"/>
      <c r="M160" s="142"/>
      <c r="N160" s="24"/>
      <c r="O160" s="24"/>
      <c r="P160" s="24"/>
      <c r="Q160" s="24"/>
      <c r="R160" s="24"/>
      <c r="S160" s="24"/>
      <c r="T160" s="38"/>
      <c r="AT160" s="12" t="s">
        <v>74</v>
      </c>
      <c r="AU160" s="12" t="s">
        <v>41</v>
      </c>
    </row>
    <row r="161" spans="2:65" s="1" customFormat="1" ht="27" x14ac:dyDescent="0.3">
      <c r="B161" s="23"/>
      <c r="C161" s="35"/>
      <c r="D161" s="140" t="s">
        <v>75</v>
      </c>
      <c r="E161" s="35"/>
      <c r="F161" s="141" t="s">
        <v>125</v>
      </c>
      <c r="G161" s="35"/>
      <c r="H161" s="35"/>
      <c r="I161" s="98"/>
      <c r="J161" s="35"/>
      <c r="K161" s="35"/>
      <c r="L161" s="33"/>
      <c r="M161" s="142"/>
      <c r="N161" s="24"/>
      <c r="O161" s="24"/>
      <c r="P161" s="24"/>
      <c r="Q161" s="24"/>
      <c r="R161" s="24"/>
      <c r="S161" s="24"/>
      <c r="T161" s="38"/>
      <c r="AT161" s="12" t="s">
        <v>75</v>
      </c>
      <c r="AU161" s="12" t="s">
        <v>41</v>
      </c>
    </row>
    <row r="162" spans="2:65" s="7" customFormat="1" x14ac:dyDescent="0.3">
      <c r="B162" s="143"/>
      <c r="C162" s="144"/>
      <c r="D162" s="140" t="s">
        <v>76</v>
      </c>
      <c r="E162" s="145" t="s">
        <v>7</v>
      </c>
      <c r="F162" s="146" t="s">
        <v>192</v>
      </c>
      <c r="G162" s="144"/>
      <c r="H162" s="147">
        <v>2</v>
      </c>
      <c r="I162" s="148"/>
      <c r="J162" s="144"/>
      <c r="K162" s="144"/>
      <c r="L162" s="149"/>
      <c r="M162" s="150"/>
      <c r="N162" s="151"/>
      <c r="O162" s="151"/>
      <c r="P162" s="151"/>
      <c r="Q162" s="151"/>
      <c r="R162" s="151"/>
      <c r="S162" s="151"/>
      <c r="T162" s="152"/>
      <c r="AT162" s="153" t="s">
        <v>76</v>
      </c>
      <c r="AU162" s="153" t="s">
        <v>41</v>
      </c>
      <c r="AV162" s="7" t="s">
        <v>41</v>
      </c>
      <c r="AW162" s="7" t="s">
        <v>21</v>
      </c>
      <c r="AX162" s="7" t="s">
        <v>39</v>
      </c>
      <c r="AY162" s="153" t="s">
        <v>69</v>
      </c>
    </row>
    <row r="163" spans="2:65" s="7" customFormat="1" x14ac:dyDescent="0.3">
      <c r="B163" s="143"/>
      <c r="C163" s="144"/>
      <c r="D163" s="140" t="s">
        <v>76</v>
      </c>
      <c r="E163" s="145" t="s">
        <v>7</v>
      </c>
      <c r="F163" s="146" t="s">
        <v>193</v>
      </c>
      <c r="G163" s="144"/>
      <c r="H163" s="147">
        <v>1</v>
      </c>
      <c r="I163" s="148"/>
      <c r="J163" s="144"/>
      <c r="K163" s="144"/>
      <c r="L163" s="149"/>
      <c r="M163" s="150"/>
      <c r="N163" s="151"/>
      <c r="O163" s="151"/>
      <c r="P163" s="151"/>
      <c r="Q163" s="151"/>
      <c r="R163" s="151"/>
      <c r="S163" s="151"/>
      <c r="T163" s="152"/>
      <c r="AT163" s="153" t="s">
        <v>76</v>
      </c>
      <c r="AU163" s="153" t="s">
        <v>41</v>
      </c>
      <c r="AV163" s="7" t="s">
        <v>41</v>
      </c>
      <c r="AW163" s="7" t="s">
        <v>21</v>
      </c>
      <c r="AX163" s="7" t="s">
        <v>39</v>
      </c>
      <c r="AY163" s="153" t="s">
        <v>69</v>
      </c>
    </row>
    <row r="164" spans="2:65" s="8" customFormat="1" x14ac:dyDescent="0.3">
      <c r="B164" s="154"/>
      <c r="C164" s="155"/>
      <c r="D164" s="156" t="s">
        <v>76</v>
      </c>
      <c r="E164" s="157" t="s">
        <v>7</v>
      </c>
      <c r="F164" s="158" t="s">
        <v>77</v>
      </c>
      <c r="G164" s="155"/>
      <c r="H164" s="159">
        <v>3</v>
      </c>
      <c r="I164" s="160"/>
      <c r="J164" s="155"/>
      <c r="K164" s="155"/>
      <c r="L164" s="161"/>
      <c r="M164" s="162"/>
      <c r="N164" s="163"/>
      <c r="O164" s="163"/>
      <c r="P164" s="163"/>
      <c r="Q164" s="163"/>
      <c r="R164" s="163"/>
      <c r="S164" s="163"/>
      <c r="T164" s="164"/>
      <c r="AT164" s="165" t="s">
        <v>76</v>
      </c>
      <c r="AU164" s="165" t="s">
        <v>41</v>
      </c>
      <c r="AV164" s="8" t="s">
        <v>73</v>
      </c>
      <c r="AW164" s="8" t="s">
        <v>21</v>
      </c>
      <c r="AX164" s="8" t="s">
        <v>9</v>
      </c>
      <c r="AY164" s="165" t="s">
        <v>69</v>
      </c>
    </row>
    <row r="165" spans="2:65" s="1" customFormat="1" ht="22.5" customHeight="1" x14ac:dyDescent="0.3">
      <c r="B165" s="23"/>
      <c r="C165" s="128" t="s">
        <v>90</v>
      </c>
      <c r="D165" s="128" t="s">
        <v>70</v>
      </c>
      <c r="E165" s="129" t="s">
        <v>194</v>
      </c>
      <c r="F165" s="130" t="s">
        <v>195</v>
      </c>
      <c r="G165" s="131" t="s">
        <v>103</v>
      </c>
      <c r="H165" s="132">
        <v>10</v>
      </c>
      <c r="I165" s="133"/>
      <c r="J165" s="134">
        <f>ROUND(I165*H165,2)</f>
        <v>0</v>
      </c>
      <c r="K165" s="130" t="s">
        <v>72</v>
      </c>
      <c r="L165" s="33"/>
      <c r="M165" s="135" t="s">
        <v>7</v>
      </c>
      <c r="N165" s="136" t="s">
        <v>28</v>
      </c>
      <c r="O165" s="24"/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2" t="s">
        <v>89</v>
      </c>
      <c r="AT165" s="12" t="s">
        <v>70</v>
      </c>
      <c r="AU165" s="12" t="s">
        <v>41</v>
      </c>
      <c r="AY165" s="12" t="s">
        <v>69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2" t="s">
        <v>9</v>
      </c>
      <c r="BK165" s="139">
        <f>ROUND(I165*H165,2)</f>
        <v>0</v>
      </c>
      <c r="BL165" s="12" t="s">
        <v>89</v>
      </c>
      <c r="BM165" s="12" t="s">
        <v>196</v>
      </c>
    </row>
    <row r="166" spans="2:65" s="1" customFormat="1" ht="40.5" x14ac:dyDescent="0.3">
      <c r="B166" s="23"/>
      <c r="C166" s="35"/>
      <c r="D166" s="140" t="s">
        <v>74</v>
      </c>
      <c r="E166" s="35"/>
      <c r="F166" s="141" t="s">
        <v>184</v>
      </c>
      <c r="G166" s="35"/>
      <c r="H166" s="35"/>
      <c r="I166" s="98"/>
      <c r="J166" s="35"/>
      <c r="K166" s="35"/>
      <c r="L166" s="33"/>
      <c r="M166" s="142"/>
      <c r="N166" s="24"/>
      <c r="O166" s="24"/>
      <c r="P166" s="24"/>
      <c r="Q166" s="24"/>
      <c r="R166" s="24"/>
      <c r="S166" s="24"/>
      <c r="T166" s="38"/>
      <c r="AT166" s="12" t="s">
        <v>74</v>
      </c>
      <c r="AU166" s="12" t="s">
        <v>41</v>
      </c>
    </row>
    <row r="167" spans="2:65" s="1" customFormat="1" ht="27" x14ac:dyDescent="0.3">
      <c r="B167" s="23"/>
      <c r="C167" s="35"/>
      <c r="D167" s="140" t="s">
        <v>75</v>
      </c>
      <c r="E167" s="35"/>
      <c r="F167" s="141" t="s">
        <v>125</v>
      </c>
      <c r="G167" s="35"/>
      <c r="H167" s="35"/>
      <c r="I167" s="98"/>
      <c r="J167" s="35"/>
      <c r="K167" s="35"/>
      <c r="L167" s="33"/>
      <c r="M167" s="142"/>
      <c r="N167" s="24"/>
      <c r="O167" s="24"/>
      <c r="P167" s="24"/>
      <c r="Q167" s="24"/>
      <c r="R167" s="24"/>
      <c r="S167" s="24"/>
      <c r="T167" s="38"/>
      <c r="AT167" s="12" t="s">
        <v>75</v>
      </c>
      <c r="AU167" s="12" t="s">
        <v>41</v>
      </c>
    </row>
    <row r="168" spans="2:65" s="7" customFormat="1" x14ac:dyDescent="0.3">
      <c r="B168" s="143"/>
      <c r="C168" s="144"/>
      <c r="D168" s="140" t="s">
        <v>76</v>
      </c>
      <c r="E168" s="145" t="s">
        <v>7</v>
      </c>
      <c r="F168" s="146" t="s">
        <v>168</v>
      </c>
      <c r="G168" s="144"/>
      <c r="H168" s="147">
        <v>2</v>
      </c>
      <c r="I168" s="148"/>
      <c r="J168" s="144"/>
      <c r="K168" s="144"/>
      <c r="L168" s="149"/>
      <c r="M168" s="150"/>
      <c r="N168" s="151"/>
      <c r="O168" s="151"/>
      <c r="P168" s="151"/>
      <c r="Q168" s="151"/>
      <c r="R168" s="151"/>
      <c r="S168" s="151"/>
      <c r="T168" s="152"/>
      <c r="AT168" s="153" t="s">
        <v>76</v>
      </c>
      <c r="AU168" s="153" t="s">
        <v>41</v>
      </c>
      <c r="AV168" s="7" t="s">
        <v>41</v>
      </c>
      <c r="AW168" s="7" t="s">
        <v>21</v>
      </c>
      <c r="AX168" s="7" t="s">
        <v>39</v>
      </c>
      <c r="AY168" s="153" t="s">
        <v>69</v>
      </c>
    </row>
    <row r="169" spans="2:65" s="7" customFormat="1" x14ac:dyDescent="0.3">
      <c r="B169" s="143"/>
      <c r="C169" s="144"/>
      <c r="D169" s="140" t="s">
        <v>76</v>
      </c>
      <c r="E169" s="145" t="s">
        <v>7</v>
      </c>
      <c r="F169" s="146" t="s">
        <v>169</v>
      </c>
      <c r="G169" s="144"/>
      <c r="H169" s="147">
        <v>8</v>
      </c>
      <c r="I169" s="148"/>
      <c r="J169" s="144"/>
      <c r="K169" s="144"/>
      <c r="L169" s="149"/>
      <c r="M169" s="150"/>
      <c r="N169" s="151"/>
      <c r="O169" s="151"/>
      <c r="P169" s="151"/>
      <c r="Q169" s="151"/>
      <c r="R169" s="151"/>
      <c r="S169" s="151"/>
      <c r="T169" s="152"/>
      <c r="AT169" s="153" t="s">
        <v>76</v>
      </c>
      <c r="AU169" s="153" t="s">
        <v>41</v>
      </c>
      <c r="AV169" s="7" t="s">
        <v>41</v>
      </c>
      <c r="AW169" s="7" t="s">
        <v>21</v>
      </c>
      <c r="AX169" s="7" t="s">
        <v>39</v>
      </c>
      <c r="AY169" s="153" t="s">
        <v>69</v>
      </c>
    </row>
    <row r="170" spans="2:65" s="8" customFormat="1" x14ac:dyDescent="0.3">
      <c r="B170" s="154"/>
      <c r="C170" s="155"/>
      <c r="D170" s="156" t="s">
        <v>76</v>
      </c>
      <c r="E170" s="157" t="s">
        <v>7</v>
      </c>
      <c r="F170" s="158" t="s">
        <v>77</v>
      </c>
      <c r="G170" s="155"/>
      <c r="H170" s="159">
        <v>10</v>
      </c>
      <c r="I170" s="160"/>
      <c r="J170" s="155"/>
      <c r="K170" s="155"/>
      <c r="L170" s="161"/>
      <c r="M170" s="162"/>
      <c r="N170" s="163"/>
      <c r="O170" s="163"/>
      <c r="P170" s="163"/>
      <c r="Q170" s="163"/>
      <c r="R170" s="163"/>
      <c r="S170" s="163"/>
      <c r="T170" s="164"/>
      <c r="AT170" s="165" t="s">
        <v>76</v>
      </c>
      <c r="AU170" s="165" t="s">
        <v>41</v>
      </c>
      <c r="AV170" s="8" t="s">
        <v>73</v>
      </c>
      <c r="AW170" s="8" t="s">
        <v>21</v>
      </c>
      <c r="AX170" s="8" t="s">
        <v>9</v>
      </c>
      <c r="AY170" s="165" t="s">
        <v>69</v>
      </c>
    </row>
    <row r="171" spans="2:65" s="1" customFormat="1" ht="22.5" customHeight="1" x14ac:dyDescent="0.3">
      <c r="B171" s="23"/>
      <c r="C171" s="128" t="s">
        <v>91</v>
      </c>
      <c r="D171" s="128" t="s">
        <v>70</v>
      </c>
      <c r="E171" s="129" t="s">
        <v>197</v>
      </c>
      <c r="F171" s="130" t="s">
        <v>198</v>
      </c>
      <c r="G171" s="131" t="s">
        <v>103</v>
      </c>
      <c r="H171" s="132">
        <v>5</v>
      </c>
      <c r="I171" s="133"/>
      <c r="J171" s="134">
        <f>ROUND(I171*H171,2)</f>
        <v>0</v>
      </c>
      <c r="K171" s="130" t="s">
        <v>72</v>
      </c>
      <c r="L171" s="33"/>
      <c r="M171" s="135" t="s">
        <v>7</v>
      </c>
      <c r="N171" s="136" t="s">
        <v>28</v>
      </c>
      <c r="O171" s="24"/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2" t="s">
        <v>89</v>
      </c>
      <c r="AT171" s="12" t="s">
        <v>70</v>
      </c>
      <c r="AU171" s="12" t="s">
        <v>41</v>
      </c>
      <c r="AY171" s="12" t="s">
        <v>69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2" t="s">
        <v>9</v>
      </c>
      <c r="BK171" s="139">
        <f>ROUND(I171*H171,2)</f>
        <v>0</v>
      </c>
      <c r="BL171" s="12" t="s">
        <v>89</v>
      </c>
      <c r="BM171" s="12" t="s">
        <v>199</v>
      </c>
    </row>
    <row r="172" spans="2:65" s="1" customFormat="1" ht="40.5" x14ac:dyDescent="0.3">
      <c r="B172" s="23"/>
      <c r="C172" s="35"/>
      <c r="D172" s="140" t="s">
        <v>74</v>
      </c>
      <c r="E172" s="35"/>
      <c r="F172" s="141" t="s">
        <v>184</v>
      </c>
      <c r="G172" s="35"/>
      <c r="H172" s="35"/>
      <c r="I172" s="98"/>
      <c r="J172" s="35"/>
      <c r="K172" s="35"/>
      <c r="L172" s="33"/>
      <c r="M172" s="142"/>
      <c r="N172" s="24"/>
      <c r="O172" s="24"/>
      <c r="P172" s="24"/>
      <c r="Q172" s="24"/>
      <c r="R172" s="24"/>
      <c r="S172" s="24"/>
      <c r="T172" s="38"/>
      <c r="AT172" s="12" t="s">
        <v>74</v>
      </c>
      <c r="AU172" s="12" t="s">
        <v>41</v>
      </c>
    </row>
    <row r="173" spans="2:65" s="1" customFormat="1" ht="27" x14ac:dyDescent="0.3">
      <c r="B173" s="23"/>
      <c r="C173" s="35"/>
      <c r="D173" s="140" t="s">
        <v>75</v>
      </c>
      <c r="E173" s="35"/>
      <c r="F173" s="141" t="s">
        <v>125</v>
      </c>
      <c r="G173" s="35"/>
      <c r="H173" s="35"/>
      <c r="I173" s="98"/>
      <c r="J173" s="35"/>
      <c r="K173" s="35"/>
      <c r="L173" s="33"/>
      <c r="M173" s="142"/>
      <c r="N173" s="24"/>
      <c r="O173" s="24"/>
      <c r="P173" s="24"/>
      <c r="Q173" s="24"/>
      <c r="R173" s="24"/>
      <c r="S173" s="24"/>
      <c r="T173" s="38"/>
      <c r="AT173" s="12" t="s">
        <v>75</v>
      </c>
      <c r="AU173" s="12" t="s">
        <v>41</v>
      </c>
    </row>
    <row r="174" spans="2:65" s="7" customFormat="1" x14ac:dyDescent="0.3">
      <c r="B174" s="143"/>
      <c r="C174" s="144"/>
      <c r="D174" s="140" t="s">
        <v>76</v>
      </c>
      <c r="E174" s="145" t="s">
        <v>7</v>
      </c>
      <c r="F174" s="146" t="s">
        <v>148</v>
      </c>
      <c r="G174" s="144"/>
      <c r="H174" s="147">
        <v>1</v>
      </c>
      <c r="I174" s="148"/>
      <c r="J174" s="144"/>
      <c r="K174" s="144"/>
      <c r="L174" s="149"/>
      <c r="M174" s="150"/>
      <c r="N174" s="151"/>
      <c r="O174" s="151"/>
      <c r="P174" s="151"/>
      <c r="Q174" s="151"/>
      <c r="R174" s="151"/>
      <c r="S174" s="151"/>
      <c r="T174" s="152"/>
      <c r="AT174" s="153" t="s">
        <v>76</v>
      </c>
      <c r="AU174" s="153" t="s">
        <v>41</v>
      </c>
      <c r="AV174" s="7" t="s">
        <v>41</v>
      </c>
      <c r="AW174" s="7" t="s">
        <v>21</v>
      </c>
      <c r="AX174" s="7" t="s">
        <v>39</v>
      </c>
      <c r="AY174" s="153" t="s">
        <v>69</v>
      </c>
    </row>
    <row r="175" spans="2:65" s="7" customFormat="1" x14ac:dyDescent="0.3">
      <c r="B175" s="143"/>
      <c r="C175" s="144"/>
      <c r="D175" s="140" t="s">
        <v>76</v>
      </c>
      <c r="E175" s="145" t="s">
        <v>7</v>
      </c>
      <c r="F175" s="146" t="s">
        <v>188</v>
      </c>
      <c r="G175" s="144"/>
      <c r="H175" s="147">
        <v>4</v>
      </c>
      <c r="I175" s="148"/>
      <c r="J175" s="144"/>
      <c r="K175" s="144"/>
      <c r="L175" s="149"/>
      <c r="M175" s="150"/>
      <c r="N175" s="151"/>
      <c r="O175" s="151"/>
      <c r="P175" s="151"/>
      <c r="Q175" s="151"/>
      <c r="R175" s="151"/>
      <c r="S175" s="151"/>
      <c r="T175" s="152"/>
      <c r="AT175" s="153" t="s">
        <v>76</v>
      </c>
      <c r="AU175" s="153" t="s">
        <v>41</v>
      </c>
      <c r="AV175" s="7" t="s">
        <v>41</v>
      </c>
      <c r="AW175" s="7" t="s">
        <v>21</v>
      </c>
      <c r="AX175" s="7" t="s">
        <v>39</v>
      </c>
      <c r="AY175" s="153" t="s">
        <v>69</v>
      </c>
    </row>
    <row r="176" spans="2:65" s="8" customFormat="1" x14ac:dyDescent="0.3">
      <c r="B176" s="154"/>
      <c r="C176" s="155"/>
      <c r="D176" s="156" t="s">
        <v>76</v>
      </c>
      <c r="E176" s="157" t="s">
        <v>7</v>
      </c>
      <c r="F176" s="158" t="s">
        <v>77</v>
      </c>
      <c r="G176" s="155"/>
      <c r="H176" s="159">
        <v>5</v>
      </c>
      <c r="I176" s="160"/>
      <c r="J176" s="155"/>
      <c r="K176" s="155"/>
      <c r="L176" s="161"/>
      <c r="M176" s="162"/>
      <c r="N176" s="163"/>
      <c r="O176" s="163"/>
      <c r="P176" s="163"/>
      <c r="Q176" s="163"/>
      <c r="R176" s="163"/>
      <c r="S176" s="163"/>
      <c r="T176" s="164"/>
      <c r="AT176" s="165" t="s">
        <v>76</v>
      </c>
      <c r="AU176" s="165" t="s">
        <v>41</v>
      </c>
      <c r="AV176" s="8" t="s">
        <v>73</v>
      </c>
      <c r="AW176" s="8" t="s">
        <v>21</v>
      </c>
      <c r="AX176" s="8" t="s">
        <v>9</v>
      </c>
      <c r="AY176" s="165" t="s">
        <v>69</v>
      </c>
    </row>
    <row r="177" spans="2:65" s="1" customFormat="1" ht="22.5" customHeight="1" x14ac:dyDescent="0.3">
      <c r="B177" s="23"/>
      <c r="C177" s="128" t="s">
        <v>92</v>
      </c>
      <c r="D177" s="128" t="s">
        <v>70</v>
      </c>
      <c r="E177" s="129" t="s">
        <v>200</v>
      </c>
      <c r="F177" s="130" t="s">
        <v>201</v>
      </c>
      <c r="G177" s="131" t="s">
        <v>103</v>
      </c>
      <c r="H177" s="132">
        <v>3</v>
      </c>
      <c r="I177" s="133"/>
      <c r="J177" s="134">
        <f>ROUND(I177*H177,2)</f>
        <v>0</v>
      </c>
      <c r="K177" s="130" t="s">
        <v>72</v>
      </c>
      <c r="L177" s="33"/>
      <c r="M177" s="135" t="s">
        <v>7</v>
      </c>
      <c r="N177" s="136" t="s">
        <v>28</v>
      </c>
      <c r="O177" s="24"/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2" t="s">
        <v>89</v>
      </c>
      <c r="AT177" s="12" t="s">
        <v>70</v>
      </c>
      <c r="AU177" s="12" t="s">
        <v>41</v>
      </c>
      <c r="AY177" s="12" t="s">
        <v>69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2" t="s">
        <v>9</v>
      </c>
      <c r="BK177" s="139">
        <f>ROUND(I177*H177,2)</f>
        <v>0</v>
      </c>
      <c r="BL177" s="12" t="s">
        <v>89</v>
      </c>
      <c r="BM177" s="12" t="s">
        <v>202</v>
      </c>
    </row>
    <row r="178" spans="2:65" s="1" customFormat="1" ht="40.5" x14ac:dyDescent="0.3">
      <c r="B178" s="23"/>
      <c r="C178" s="35"/>
      <c r="D178" s="140" t="s">
        <v>74</v>
      </c>
      <c r="E178" s="35"/>
      <c r="F178" s="141" t="s">
        <v>184</v>
      </c>
      <c r="G178" s="35"/>
      <c r="H178" s="35"/>
      <c r="I178" s="98"/>
      <c r="J178" s="35"/>
      <c r="K178" s="35"/>
      <c r="L178" s="33"/>
      <c r="M178" s="142"/>
      <c r="N178" s="24"/>
      <c r="O178" s="24"/>
      <c r="P178" s="24"/>
      <c r="Q178" s="24"/>
      <c r="R178" s="24"/>
      <c r="S178" s="24"/>
      <c r="T178" s="38"/>
      <c r="AT178" s="12" t="s">
        <v>74</v>
      </c>
      <c r="AU178" s="12" t="s">
        <v>41</v>
      </c>
    </row>
    <row r="179" spans="2:65" s="1" customFormat="1" ht="27" x14ac:dyDescent="0.3">
      <c r="B179" s="23"/>
      <c r="C179" s="35"/>
      <c r="D179" s="140" t="s">
        <v>75</v>
      </c>
      <c r="E179" s="35"/>
      <c r="F179" s="141" t="s">
        <v>125</v>
      </c>
      <c r="G179" s="35"/>
      <c r="H179" s="35"/>
      <c r="I179" s="98"/>
      <c r="J179" s="35"/>
      <c r="K179" s="35"/>
      <c r="L179" s="33"/>
      <c r="M179" s="142"/>
      <c r="N179" s="24"/>
      <c r="O179" s="24"/>
      <c r="P179" s="24"/>
      <c r="Q179" s="24"/>
      <c r="R179" s="24"/>
      <c r="S179" s="24"/>
      <c r="T179" s="38"/>
      <c r="AT179" s="12" t="s">
        <v>75</v>
      </c>
      <c r="AU179" s="12" t="s">
        <v>41</v>
      </c>
    </row>
    <row r="180" spans="2:65" s="7" customFormat="1" x14ac:dyDescent="0.3">
      <c r="B180" s="143"/>
      <c r="C180" s="144"/>
      <c r="D180" s="140" t="s">
        <v>76</v>
      </c>
      <c r="E180" s="145" t="s">
        <v>7</v>
      </c>
      <c r="F180" s="146" t="s">
        <v>192</v>
      </c>
      <c r="G180" s="144"/>
      <c r="H180" s="147">
        <v>2</v>
      </c>
      <c r="I180" s="148"/>
      <c r="J180" s="144"/>
      <c r="K180" s="144"/>
      <c r="L180" s="149"/>
      <c r="M180" s="150"/>
      <c r="N180" s="151"/>
      <c r="O180" s="151"/>
      <c r="P180" s="151"/>
      <c r="Q180" s="151"/>
      <c r="R180" s="151"/>
      <c r="S180" s="151"/>
      <c r="T180" s="152"/>
      <c r="AT180" s="153" t="s">
        <v>76</v>
      </c>
      <c r="AU180" s="153" t="s">
        <v>41</v>
      </c>
      <c r="AV180" s="7" t="s">
        <v>41</v>
      </c>
      <c r="AW180" s="7" t="s">
        <v>21</v>
      </c>
      <c r="AX180" s="7" t="s">
        <v>39</v>
      </c>
      <c r="AY180" s="153" t="s">
        <v>69</v>
      </c>
    </row>
    <row r="181" spans="2:65" s="7" customFormat="1" x14ac:dyDescent="0.3">
      <c r="B181" s="143"/>
      <c r="C181" s="144"/>
      <c r="D181" s="140" t="s">
        <v>76</v>
      </c>
      <c r="E181" s="145" t="s">
        <v>7</v>
      </c>
      <c r="F181" s="146" t="s">
        <v>193</v>
      </c>
      <c r="G181" s="144"/>
      <c r="H181" s="147">
        <v>1</v>
      </c>
      <c r="I181" s="148"/>
      <c r="J181" s="144"/>
      <c r="K181" s="144"/>
      <c r="L181" s="149"/>
      <c r="M181" s="150"/>
      <c r="N181" s="151"/>
      <c r="O181" s="151"/>
      <c r="P181" s="151"/>
      <c r="Q181" s="151"/>
      <c r="R181" s="151"/>
      <c r="S181" s="151"/>
      <c r="T181" s="152"/>
      <c r="AT181" s="153" t="s">
        <v>76</v>
      </c>
      <c r="AU181" s="153" t="s">
        <v>41</v>
      </c>
      <c r="AV181" s="7" t="s">
        <v>41</v>
      </c>
      <c r="AW181" s="7" t="s">
        <v>21</v>
      </c>
      <c r="AX181" s="7" t="s">
        <v>39</v>
      </c>
      <c r="AY181" s="153" t="s">
        <v>69</v>
      </c>
    </row>
    <row r="182" spans="2:65" s="8" customFormat="1" x14ac:dyDescent="0.3">
      <c r="B182" s="154"/>
      <c r="C182" s="155"/>
      <c r="D182" s="156" t="s">
        <v>76</v>
      </c>
      <c r="E182" s="157" t="s">
        <v>7</v>
      </c>
      <c r="F182" s="158" t="s">
        <v>77</v>
      </c>
      <c r="G182" s="155"/>
      <c r="H182" s="159">
        <v>3</v>
      </c>
      <c r="I182" s="160"/>
      <c r="J182" s="155"/>
      <c r="K182" s="155"/>
      <c r="L182" s="161"/>
      <c r="M182" s="162"/>
      <c r="N182" s="163"/>
      <c r="O182" s="163"/>
      <c r="P182" s="163"/>
      <c r="Q182" s="163"/>
      <c r="R182" s="163"/>
      <c r="S182" s="163"/>
      <c r="T182" s="164"/>
      <c r="AT182" s="165" t="s">
        <v>76</v>
      </c>
      <c r="AU182" s="165" t="s">
        <v>41</v>
      </c>
      <c r="AV182" s="8" t="s">
        <v>73</v>
      </c>
      <c r="AW182" s="8" t="s">
        <v>21</v>
      </c>
      <c r="AX182" s="8" t="s">
        <v>9</v>
      </c>
      <c r="AY182" s="165" t="s">
        <v>69</v>
      </c>
    </row>
    <row r="183" spans="2:65" s="1" customFormat="1" ht="31.5" customHeight="1" x14ac:dyDescent="0.3">
      <c r="B183" s="23"/>
      <c r="C183" s="128" t="s">
        <v>93</v>
      </c>
      <c r="D183" s="128" t="s">
        <v>70</v>
      </c>
      <c r="E183" s="129" t="s">
        <v>203</v>
      </c>
      <c r="F183" s="130" t="s">
        <v>204</v>
      </c>
      <c r="G183" s="131" t="s">
        <v>103</v>
      </c>
      <c r="H183" s="132">
        <v>1</v>
      </c>
      <c r="I183" s="133"/>
      <c r="J183" s="134">
        <f>ROUND(I183*H183,2)</f>
        <v>0</v>
      </c>
      <c r="K183" s="130" t="s">
        <v>72</v>
      </c>
      <c r="L183" s="33"/>
      <c r="M183" s="135" t="s">
        <v>7</v>
      </c>
      <c r="N183" s="136" t="s">
        <v>28</v>
      </c>
      <c r="O183" s="24"/>
      <c r="P183" s="137">
        <f>O183*H183</f>
        <v>0</v>
      </c>
      <c r="Q183" s="137">
        <v>1.7065E-4</v>
      </c>
      <c r="R183" s="137">
        <f>Q183*H183</f>
        <v>1.7065E-4</v>
      </c>
      <c r="S183" s="137">
        <v>0</v>
      </c>
      <c r="T183" s="138">
        <f>S183*H183</f>
        <v>0</v>
      </c>
      <c r="AR183" s="12" t="s">
        <v>89</v>
      </c>
      <c r="AT183" s="12" t="s">
        <v>70</v>
      </c>
      <c r="AU183" s="12" t="s">
        <v>41</v>
      </c>
      <c r="AY183" s="12" t="s">
        <v>69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2" t="s">
        <v>9</v>
      </c>
      <c r="BK183" s="139">
        <f>ROUND(I183*H183,2)</f>
        <v>0</v>
      </c>
      <c r="BL183" s="12" t="s">
        <v>89</v>
      </c>
      <c r="BM183" s="12" t="s">
        <v>205</v>
      </c>
    </row>
    <row r="184" spans="2:65" s="1" customFormat="1" ht="27" x14ac:dyDescent="0.3">
      <c r="B184" s="23"/>
      <c r="C184" s="35"/>
      <c r="D184" s="140" t="s">
        <v>75</v>
      </c>
      <c r="E184" s="35"/>
      <c r="F184" s="141" t="s">
        <v>143</v>
      </c>
      <c r="G184" s="35"/>
      <c r="H184" s="35"/>
      <c r="I184" s="98"/>
      <c r="J184" s="35"/>
      <c r="K184" s="35"/>
      <c r="L184" s="33"/>
      <c r="M184" s="142"/>
      <c r="N184" s="24"/>
      <c r="O184" s="24"/>
      <c r="P184" s="24"/>
      <c r="Q184" s="24"/>
      <c r="R184" s="24"/>
      <c r="S184" s="24"/>
      <c r="T184" s="38"/>
      <c r="AT184" s="12" t="s">
        <v>75</v>
      </c>
      <c r="AU184" s="12" t="s">
        <v>41</v>
      </c>
    </row>
    <row r="185" spans="2:65" s="7" customFormat="1" x14ac:dyDescent="0.3">
      <c r="B185" s="143"/>
      <c r="C185" s="144"/>
      <c r="D185" s="140" t="s">
        <v>76</v>
      </c>
      <c r="E185" s="145" t="s">
        <v>7</v>
      </c>
      <c r="F185" s="146" t="s">
        <v>148</v>
      </c>
      <c r="G185" s="144"/>
      <c r="H185" s="147">
        <v>1</v>
      </c>
      <c r="I185" s="148"/>
      <c r="J185" s="144"/>
      <c r="K185" s="144"/>
      <c r="L185" s="149"/>
      <c r="M185" s="150"/>
      <c r="N185" s="151"/>
      <c r="O185" s="151"/>
      <c r="P185" s="151"/>
      <c r="Q185" s="151"/>
      <c r="R185" s="151"/>
      <c r="S185" s="151"/>
      <c r="T185" s="152"/>
      <c r="AT185" s="153" t="s">
        <v>76</v>
      </c>
      <c r="AU185" s="153" t="s">
        <v>41</v>
      </c>
      <c r="AV185" s="7" t="s">
        <v>41</v>
      </c>
      <c r="AW185" s="7" t="s">
        <v>21</v>
      </c>
      <c r="AX185" s="7" t="s">
        <v>39</v>
      </c>
      <c r="AY185" s="153" t="s">
        <v>69</v>
      </c>
    </row>
    <row r="186" spans="2:65" s="8" customFormat="1" x14ac:dyDescent="0.3">
      <c r="B186" s="154"/>
      <c r="C186" s="155"/>
      <c r="D186" s="156" t="s">
        <v>76</v>
      </c>
      <c r="E186" s="157" t="s">
        <v>7</v>
      </c>
      <c r="F186" s="158" t="s">
        <v>77</v>
      </c>
      <c r="G186" s="155"/>
      <c r="H186" s="159">
        <v>1</v>
      </c>
      <c r="I186" s="160"/>
      <c r="J186" s="155"/>
      <c r="K186" s="155"/>
      <c r="L186" s="161"/>
      <c r="M186" s="162"/>
      <c r="N186" s="163"/>
      <c r="O186" s="163"/>
      <c r="P186" s="163"/>
      <c r="Q186" s="163"/>
      <c r="R186" s="163"/>
      <c r="S186" s="163"/>
      <c r="T186" s="164"/>
      <c r="AT186" s="165" t="s">
        <v>76</v>
      </c>
      <c r="AU186" s="165" t="s">
        <v>41</v>
      </c>
      <c r="AV186" s="8" t="s">
        <v>73</v>
      </c>
      <c r="AW186" s="8" t="s">
        <v>21</v>
      </c>
      <c r="AX186" s="8" t="s">
        <v>9</v>
      </c>
      <c r="AY186" s="165" t="s">
        <v>69</v>
      </c>
    </row>
    <row r="187" spans="2:65" s="1" customFormat="1" ht="22.5" customHeight="1" x14ac:dyDescent="0.3">
      <c r="B187" s="23"/>
      <c r="C187" s="169" t="s">
        <v>2</v>
      </c>
      <c r="D187" s="169" t="s">
        <v>97</v>
      </c>
      <c r="E187" s="170" t="s">
        <v>206</v>
      </c>
      <c r="F187" s="171" t="s">
        <v>207</v>
      </c>
      <c r="G187" s="172" t="s">
        <v>103</v>
      </c>
      <c r="H187" s="173">
        <v>1</v>
      </c>
      <c r="I187" s="174"/>
      <c r="J187" s="175">
        <f>ROUND(I187*H187,2)</f>
        <v>0</v>
      </c>
      <c r="K187" s="171" t="s">
        <v>72</v>
      </c>
      <c r="L187" s="176"/>
      <c r="M187" s="177" t="s">
        <v>7</v>
      </c>
      <c r="N187" s="178" t="s">
        <v>28</v>
      </c>
      <c r="O187" s="24"/>
      <c r="P187" s="137">
        <f>O187*H187</f>
        <v>0</v>
      </c>
      <c r="Q187" s="137">
        <v>3.5000000000000001E-3</v>
      </c>
      <c r="R187" s="137">
        <f>Q187*H187</f>
        <v>3.5000000000000001E-3</v>
      </c>
      <c r="S187" s="137">
        <v>0</v>
      </c>
      <c r="T187" s="138">
        <f>S187*H187</f>
        <v>0</v>
      </c>
      <c r="AR187" s="12" t="s">
        <v>107</v>
      </c>
      <c r="AT187" s="12" t="s">
        <v>97</v>
      </c>
      <c r="AU187" s="12" t="s">
        <v>41</v>
      </c>
      <c r="AY187" s="12" t="s">
        <v>69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2" t="s">
        <v>9</v>
      </c>
      <c r="BK187" s="139">
        <f>ROUND(I187*H187,2)</f>
        <v>0</v>
      </c>
      <c r="BL187" s="12" t="s">
        <v>89</v>
      </c>
      <c r="BM187" s="12" t="s">
        <v>208</v>
      </c>
    </row>
    <row r="188" spans="2:65" s="1" customFormat="1" ht="27" x14ac:dyDescent="0.3">
      <c r="B188" s="23"/>
      <c r="C188" s="35"/>
      <c r="D188" s="140" t="s">
        <v>75</v>
      </c>
      <c r="E188" s="35"/>
      <c r="F188" s="141" t="s">
        <v>143</v>
      </c>
      <c r="G188" s="35"/>
      <c r="H188" s="35"/>
      <c r="I188" s="98"/>
      <c r="J188" s="35"/>
      <c r="K188" s="35"/>
      <c r="L188" s="33"/>
      <c r="M188" s="142"/>
      <c r="N188" s="24"/>
      <c r="O188" s="24"/>
      <c r="P188" s="24"/>
      <c r="Q188" s="24"/>
      <c r="R188" s="24"/>
      <c r="S188" s="24"/>
      <c r="T188" s="38"/>
      <c r="AT188" s="12" t="s">
        <v>75</v>
      </c>
      <c r="AU188" s="12" t="s">
        <v>41</v>
      </c>
    </row>
    <row r="189" spans="2:65" s="7" customFormat="1" x14ac:dyDescent="0.3">
      <c r="B189" s="143"/>
      <c r="C189" s="144"/>
      <c r="D189" s="140" t="s">
        <v>76</v>
      </c>
      <c r="E189" s="145" t="s">
        <v>7</v>
      </c>
      <c r="F189" s="146" t="s">
        <v>148</v>
      </c>
      <c r="G189" s="144"/>
      <c r="H189" s="147">
        <v>1</v>
      </c>
      <c r="I189" s="148"/>
      <c r="J189" s="144"/>
      <c r="K189" s="144"/>
      <c r="L189" s="149"/>
      <c r="M189" s="150"/>
      <c r="N189" s="151"/>
      <c r="O189" s="151"/>
      <c r="P189" s="151"/>
      <c r="Q189" s="151"/>
      <c r="R189" s="151"/>
      <c r="S189" s="151"/>
      <c r="T189" s="152"/>
      <c r="AT189" s="153" t="s">
        <v>76</v>
      </c>
      <c r="AU189" s="153" t="s">
        <v>41</v>
      </c>
      <c r="AV189" s="7" t="s">
        <v>41</v>
      </c>
      <c r="AW189" s="7" t="s">
        <v>21</v>
      </c>
      <c r="AX189" s="7" t="s">
        <v>39</v>
      </c>
      <c r="AY189" s="153" t="s">
        <v>69</v>
      </c>
    </row>
    <row r="190" spans="2:65" s="8" customFormat="1" x14ac:dyDescent="0.3">
      <c r="B190" s="154"/>
      <c r="C190" s="155"/>
      <c r="D190" s="156" t="s">
        <v>76</v>
      </c>
      <c r="E190" s="157" t="s">
        <v>7</v>
      </c>
      <c r="F190" s="158" t="s">
        <v>77</v>
      </c>
      <c r="G190" s="155"/>
      <c r="H190" s="159">
        <v>1</v>
      </c>
      <c r="I190" s="160"/>
      <c r="J190" s="155"/>
      <c r="K190" s="155"/>
      <c r="L190" s="161"/>
      <c r="M190" s="162"/>
      <c r="N190" s="163"/>
      <c r="O190" s="163"/>
      <c r="P190" s="163"/>
      <c r="Q190" s="163"/>
      <c r="R190" s="163"/>
      <c r="S190" s="163"/>
      <c r="T190" s="164"/>
      <c r="AT190" s="165" t="s">
        <v>76</v>
      </c>
      <c r="AU190" s="165" t="s">
        <v>41</v>
      </c>
      <c r="AV190" s="8" t="s">
        <v>73</v>
      </c>
      <c r="AW190" s="8" t="s">
        <v>21</v>
      </c>
      <c r="AX190" s="8" t="s">
        <v>9</v>
      </c>
      <c r="AY190" s="165" t="s">
        <v>69</v>
      </c>
    </row>
    <row r="191" spans="2:65" s="1" customFormat="1" ht="22.5" customHeight="1" x14ac:dyDescent="0.3">
      <c r="B191" s="23"/>
      <c r="C191" s="128" t="s">
        <v>94</v>
      </c>
      <c r="D191" s="128" t="s">
        <v>70</v>
      </c>
      <c r="E191" s="129" t="s">
        <v>209</v>
      </c>
      <c r="F191" s="130" t="s">
        <v>210</v>
      </c>
      <c r="G191" s="131" t="s">
        <v>211</v>
      </c>
      <c r="H191" s="132">
        <v>8</v>
      </c>
      <c r="I191" s="133"/>
      <c r="J191" s="134">
        <f>ROUND(I191*H191,2)</f>
        <v>0</v>
      </c>
      <c r="K191" s="130" t="s">
        <v>104</v>
      </c>
      <c r="L191" s="33"/>
      <c r="M191" s="135" t="s">
        <v>7</v>
      </c>
      <c r="N191" s="136" t="s">
        <v>28</v>
      </c>
      <c r="O191" s="24"/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2" t="s">
        <v>89</v>
      </c>
      <c r="AT191" s="12" t="s">
        <v>70</v>
      </c>
      <c r="AU191" s="12" t="s">
        <v>41</v>
      </c>
      <c r="AY191" s="12" t="s">
        <v>69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2" t="s">
        <v>9</v>
      </c>
      <c r="BK191" s="139">
        <f>ROUND(I191*H191,2)</f>
        <v>0</v>
      </c>
      <c r="BL191" s="12" t="s">
        <v>89</v>
      </c>
      <c r="BM191" s="12" t="s">
        <v>212</v>
      </c>
    </row>
    <row r="192" spans="2:65" s="1" customFormat="1" ht="27" x14ac:dyDescent="0.3">
      <c r="B192" s="23"/>
      <c r="C192" s="35"/>
      <c r="D192" s="140" t="s">
        <v>75</v>
      </c>
      <c r="E192" s="35"/>
      <c r="F192" s="141" t="s">
        <v>213</v>
      </c>
      <c r="G192" s="35"/>
      <c r="H192" s="35"/>
      <c r="I192" s="98"/>
      <c r="J192" s="35"/>
      <c r="K192" s="35"/>
      <c r="L192" s="33"/>
      <c r="M192" s="142"/>
      <c r="N192" s="24"/>
      <c r="O192" s="24"/>
      <c r="P192" s="24"/>
      <c r="Q192" s="24"/>
      <c r="R192" s="24"/>
      <c r="S192" s="24"/>
      <c r="T192" s="38"/>
      <c r="AT192" s="12" t="s">
        <v>75</v>
      </c>
      <c r="AU192" s="12" t="s">
        <v>41</v>
      </c>
    </row>
    <row r="193" spans="2:65" s="7" customFormat="1" x14ac:dyDescent="0.3">
      <c r="B193" s="143"/>
      <c r="C193" s="144"/>
      <c r="D193" s="140" t="s">
        <v>76</v>
      </c>
      <c r="E193" s="145" t="s">
        <v>7</v>
      </c>
      <c r="F193" s="146" t="s">
        <v>83</v>
      </c>
      <c r="G193" s="144"/>
      <c r="H193" s="147">
        <v>8</v>
      </c>
      <c r="I193" s="148"/>
      <c r="J193" s="144"/>
      <c r="K193" s="144"/>
      <c r="L193" s="149"/>
      <c r="M193" s="150"/>
      <c r="N193" s="151"/>
      <c r="O193" s="151"/>
      <c r="P193" s="151"/>
      <c r="Q193" s="151"/>
      <c r="R193" s="151"/>
      <c r="S193" s="151"/>
      <c r="T193" s="152"/>
      <c r="AT193" s="153" t="s">
        <v>76</v>
      </c>
      <c r="AU193" s="153" t="s">
        <v>41</v>
      </c>
      <c r="AV193" s="7" t="s">
        <v>41</v>
      </c>
      <c r="AW193" s="7" t="s">
        <v>21</v>
      </c>
      <c r="AX193" s="7" t="s">
        <v>39</v>
      </c>
      <c r="AY193" s="153" t="s">
        <v>69</v>
      </c>
    </row>
    <row r="194" spans="2:65" s="8" customFormat="1" x14ac:dyDescent="0.3">
      <c r="B194" s="154"/>
      <c r="C194" s="155"/>
      <c r="D194" s="156" t="s">
        <v>76</v>
      </c>
      <c r="E194" s="157" t="s">
        <v>7</v>
      </c>
      <c r="F194" s="158" t="s">
        <v>77</v>
      </c>
      <c r="G194" s="155"/>
      <c r="H194" s="159">
        <v>8</v>
      </c>
      <c r="I194" s="160"/>
      <c r="J194" s="155"/>
      <c r="K194" s="155"/>
      <c r="L194" s="161"/>
      <c r="M194" s="162"/>
      <c r="N194" s="163"/>
      <c r="O194" s="163"/>
      <c r="P194" s="163"/>
      <c r="Q194" s="163"/>
      <c r="R194" s="163"/>
      <c r="S194" s="163"/>
      <c r="T194" s="164"/>
      <c r="AT194" s="165" t="s">
        <v>76</v>
      </c>
      <c r="AU194" s="165" t="s">
        <v>41</v>
      </c>
      <c r="AV194" s="8" t="s">
        <v>73</v>
      </c>
      <c r="AW194" s="8" t="s">
        <v>21</v>
      </c>
      <c r="AX194" s="8" t="s">
        <v>9</v>
      </c>
      <c r="AY194" s="165" t="s">
        <v>69</v>
      </c>
    </row>
    <row r="195" spans="2:65" s="1" customFormat="1" ht="22.5" customHeight="1" x14ac:dyDescent="0.3">
      <c r="B195" s="23"/>
      <c r="C195" s="128" t="s">
        <v>95</v>
      </c>
      <c r="D195" s="128" t="s">
        <v>70</v>
      </c>
      <c r="E195" s="129" t="s">
        <v>214</v>
      </c>
      <c r="F195" s="130" t="s">
        <v>215</v>
      </c>
      <c r="G195" s="131" t="s">
        <v>211</v>
      </c>
      <c r="H195" s="132">
        <v>8</v>
      </c>
      <c r="I195" s="133"/>
      <c r="J195" s="134">
        <f>ROUND(I195*H195,2)</f>
        <v>0</v>
      </c>
      <c r="K195" s="130" t="s">
        <v>104</v>
      </c>
      <c r="L195" s="33"/>
      <c r="M195" s="135" t="s">
        <v>7</v>
      </c>
      <c r="N195" s="136" t="s">
        <v>28</v>
      </c>
      <c r="O195" s="24"/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2" t="s">
        <v>89</v>
      </c>
      <c r="AT195" s="12" t="s">
        <v>70</v>
      </c>
      <c r="AU195" s="12" t="s">
        <v>41</v>
      </c>
      <c r="AY195" s="12" t="s">
        <v>69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2" t="s">
        <v>9</v>
      </c>
      <c r="BK195" s="139">
        <f>ROUND(I195*H195,2)</f>
        <v>0</v>
      </c>
      <c r="BL195" s="12" t="s">
        <v>89</v>
      </c>
      <c r="BM195" s="12" t="s">
        <v>216</v>
      </c>
    </row>
    <row r="196" spans="2:65" s="1" customFormat="1" ht="27" x14ac:dyDescent="0.3">
      <c r="B196" s="23"/>
      <c r="C196" s="35"/>
      <c r="D196" s="140" t="s">
        <v>75</v>
      </c>
      <c r="E196" s="35"/>
      <c r="F196" s="141" t="s">
        <v>213</v>
      </c>
      <c r="G196" s="35"/>
      <c r="H196" s="35"/>
      <c r="I196" s="98"/>
      <c r="J196" s="35"/>
      <c r="K196" s="35"/>
      <c r="L196" s="33"/>
      <c r="M196" s="142"/>
      <c r="N196" s="24"/>
      <c r="O196" s="24"/>
      <c r="P196" s="24"/>
      <c r="Q196" s="24"/>
      <c r="R196" s="24"/>
      <c r="S196" s="24"/>
      <c r="T196" s="38"/>
      <c r="AT196" s="12" t="s">
        <v>75</v>
      </c>
      <c r="AU196" s="12" t="s">
        <v>41</v>
      </c>
    </row>
    <row r="197" spans="2:65" s="7" customFormat="1" x14ac:dyDescent="0.3">
      <c r="B197" s="143"/>
      <c r="C197" s="144"/>
      <c r="D197" s="140" t="s">
        <v>76</v>
      </c>
      <c r="E197" s="145" t="s">
        <v>7</v>
      </c>
      <c r="F197" s="146" t="s">
        <v>83</v>
      </c>
      <c r="G197" s="144"/>
      <c r="H197" s="147">
        <v>8</v>
      </c>
      <c r="I197" s="148"/>
      <c r="J197" s="144"/>
      <c r="K197" s="144"/>
      <c r="L197" s="149"/>
      <c r="M197" s="150"/>
      <c r="N197" s="151"/>
      <c r="O197" s="151"/>
      <c r="P197" s="151"/>
      <c r="Q197" s="151"/>
      <c r="R197" s="151"/>
      <c r="S197" s="151"/>
      <c r="T197" s="152"/>
      <c r="AT197" s="153" t="s">
        <v>76</v>
      </c>
      <c r="AU197" s="153" t="s">
        <v>41</v>
      </c>
      <c r="AV197" s="7" t="s">
        <v>41</v>
      </c>
      <c r="AW197" s="7" t="s">
        <v>21</v>
      </c>
      <c r="AX197" s="7" t="s">
        <v>39</v>
      </c>
      <c r="AY197" s="153" t="s">
        <v>69</v>
      </c>
    </row>
    <row r="198" spans="2:65" s="8" customFormat="1" x14ac:dyDescent="0.3">
      <c r="B198" s="154"/>
      <c r="C198" s="155"/>
      <c r="D198" s="156" t="s">
        <v>76</v>
      </c>
      <c r="E198" s="157" t="s">
        <v>7</v>
      </c>
      <c r="F198" s="158" t="s">
        <v>77</v>
      </c>
      <c r="G198" s="155"/>
      <c r="H198" s="159">
        <v>8</v>
      </c>
      <c r="I198" s="160"/>
      <c r="J198" s="155"/>
      <c r="K198" s="155"/>
      <c r="L198" s="161"/>
      <c r="M198" s="162"/>
      <c r="N198" s="163"/>
      <c r="O198" s="163"/>
      <c r="P198" s="163"/>
      <c r="Q198" s="163"/>
      <c r="R198" s="163"/>
      <c r="S198" s="163"/>
      <c r="T198" s="164"/>
      <c r="AT198" s="165" t="s">
        <v>76</v>
      </c>
      <c r="AU198" s="165" t="s">
        <v>41</v>
      </c>
      <c r="AV198" s="8" t="s">
        <v>73</v>
      </c>
      <c r="AW198" s="8" t="s">
        <v>21</v>
      </c>
      <c r="AX198" s="8" t="s">
        <v>9</v>
      </c>
      <c r="AY198" s="165" t="s">
        <v>69</v>
      </c>
    </row>
    <row r="199" spans="2:65" s="1" customFormat="1" ht="22.5" customHeight="1" x14ac:dyDescent="0.3">
      <c r="B199" s="23"/>
      <c r="C199" s="128" t="s">
        <v>96</v>
      </c>
      <c r="D199" s="128" t="s">
        <v>70</v>
      </c>
      <c r="E199" s="129" t="s">
        <v>217</v>
      </c>
      <c r="F199" s="130" t="s">
        <v>218</v>
      </c>
      <c r="G199" s="131" t="s">
        <v>211</v>
      </c>
      <c r="H199" s="132">
        <v>4</v>
      </c>
      <c r="I199" s="133"/>
      <c r="J199" s="134">
        <f>ROUND(I199*H199,2)</f>
        <v>0</v>
      </c>
      <c r="K199" s="130" t="s">
        <v>104</v>
      </c>
      <c r="L199" s="33"/>
      <c r="M199" s="135" t="s">
        <v>7</v>
      </c>
      <c r="N199" s="136" t="s">
        <v>28</v>
      </c>
      <c r="O199" s="24"/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2" t="s">
        <v>89</v>
      </c>
      <c r="AT199" s="12" t="s">
        <v>70</v>
      </c>
      <c r="AU199" s="12" t="s">
        <v>41</v>
      </c>
      <c r="AY199" s="12" t="s">
        <v>69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2" t="s">
        <v>9</v>
      </c>
      <c r="BK199" s="139">
        <f>ROUND(I199*H199,2)</f>
        <v>0</v>
      </c>
      <c r="BL199" s="12" t="s">
        <v>89</v>
      </c>
      <c r="BM199" s="12" t="s">
        <v>219</v>
      </c>
    </row>
    <row r="200" spans="2:65" s="1" customFormat="1" ht="27" x14ac:dyDescent="0.3">
      <c r="B200" s="23"/>
      <c r="C200" s="35"/>
      <c r="D200" s="140" t="s">
        <v>75</v>
      </c>
      <c r="E200" s="35"/>
      <c r="F200" s="141" t="s">
        <v>213</v>
      </c>
      <c r="G200" s="35"/>
      <c r="H200" s="35"/>
      <c r="I200" s="98"/>
      <c r="J200" s="35"/>
      <c r="K200" s="35"/>
      <c r="L200" s="33"/>
      <c r="M200" s="142"/>
      <c r="N200" s="24"/>
      <c r="O200" s="24"/>
      <c r="P200" s="24"/>
      <c r="Q200" s="24"/>
      <c r="R200" s="24"/>
      <c r="S200" s="24"/>
      <c r="T200" s="38"/>
      <c r="AT200" s="12" t="s">
        <v>75</v>
      </c>
      <c r="AU200" s="12" t="s">
        <v>41</v>
      </c>
    </row>
    <row r="201" spans="2:65" s="7" customFormat="1" x14ac:dyDescent="0.3">
      <c r="B201" s="143"/>
      <c r="C201" s="144"/>
      <c r="D201" s="140" t="s">
        <v>76</v>
      </c>
      <c r="E201" s="145" t="s">
        <v>7</v>
      </c>
      <c r="F201" s="146" t="s">
        <v>73</v>
      </c>
      <c r="G201" s="144"/>
      <c r="H201" s="147">
        <v>4</v>
      </c>
      <c r="I201" s="148"/>
      <c r="J201" s="144"/>
      <c r="K201" s="144"/>
      <c r="L201" s="149"/>
      <c r="M201" s="150"/>
      <c r="N201" s="151"/>
      <c r="O201" s="151"/>
      <c r="P201" s="151"/>
      <c r="Q201" s="151"/>
      <c r="R201" s="151"/>
      <c r="S201" s="151"/>
      <c r="T201" s="152"/>
      <c r="AT201" s="153" t="s">
        <v>76</v>
      </c>
      <c r="AU201" s="153" t="s">
        <v>41</v>
      </c>
      <c r="AV201" s="7" t="s">
        <v>41</v>
      </c>
      <c r="AW201" s="7" t="s">
        <v>21</v>
      </c>
      <c r="AX201" s="7" t="s">
        <v>39</v>
      </c>
      <c r="AY201" s="153" t="s">
        <v>69</v>
      </c>
    </row>
    <row r="202" spans="2:65" s="8" customFormat="1" x14ac:dyDescent="0.3">
      <c r="B202" s="154"/>
      <c r="C202" s="155"/>
      <c r="D202" s="156" t="s">
        <v>76</v>
      </c>
      <c r="E202" s="157" t="s">
        <v>7</v>
      </c>
      <c r="F202" s="158" t="s">
        <v>77</v>
      </c>
      <c r="G202" s="155"/>
      <c r="H202" s="159">
        <v>4</v>
      </c>
      <c r="I202" s="160"/>
      <c r="J202" s="155"/>
      <c r="K202" s="155"/>
      <c r="L202" s="161"/>
      <c r="M202" s="162"/>
      <c r="N202" s="163"/>
      <c r="O202" s="163"/>
      <c r="P202" s="163"/>
      <c r="Q202" s="163"/>
      <c r="R202" s="163"/>
      <c r="S202" s="163"/>
      <c r="T202" s="164"/>
      <c r="AT202" s="165" t="s">
        <v>76</v>
      </c>
      <c r="AU202" s="165" t="s">
        <v>41</v>
      </c>
      <c r="AV202" s="8" t="s">
        <v>73</v>
      </c>
      <c r="AW202" s="8" t="s">
        <v>21</v>
      </c>
      <c r="AX202" s="8" t="s">
        <v>9</v>
      </c>
      <c r="AY202" s="165" t="s">
        <v>69</v>
      </c>
    </row>
    <row r="203" spans="2:65" s="1" customFormat="1" ht="22.5" customHeight="1" x14ac:dyDescent="0.3">
      <c r="B203" s="23"/>
      <c r="C203" s="128" t="s">
        <v>98</v>
      </c>
      <c r="D203" s="128" t="s">
        <v>70</v>
      </c>
      <c r="E203" s="129" t="s">
        <v>220</v>
      </c>
      <c r="F203" s="130" t="s">
        <v>221</v>
      </c>
      <c r="G203" s="131" t="s">
        <v>211</v>
      </c>
      <c r="H203" s="132">
        <v>4</v>
      </c>
      <c r="I203" s="133"/>
      <c r="J203" s="134">
        <f>ROUND(I203*H203,2)</f>
        <v>0</v>
      </c>
      <c r="K203" s="130" t="s">
        <v>104</v>
      </c>
      <c r="L203" s="33"/>
      <c r="M203" s="135" t="s">
        <v>7</v>
      </c>
      <c r="N203" s="136" t="s">
        <v>28</v>
      </c>
      <c r="O203" s="24"/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2" t="s">
        <v>89</v>
      </c>
      <c r="AT203" s="12" t="s">
        <v>70</v>
      </c>
      <c r="AU203" s="12" t="s">
        <v>41</v>
      </c>
      <c r="AY203" s="12" t="s">
        <v>69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2" t="s">
        <v>9</v>
      </c>
      <c r="BK203" s="139">
        <f>ROUND(I203*H203,2)</f>
        <v>0</v>
      </c>
      <c r="BL203" s="12" t="s">
        <v>89</v>
      </c>
      <c r="BM203" s="12" t="s">
        <v>222</v>
      </c>
    </row>
    <row r="204" spans="2:65" s="1" customFormat="1" ht="27" x14ac:dyDescent="0.3">
      <c r="B204" s="23"/>
      <c r="C204" s="35"/>
      <c r="D204" s="140" t="s">
        <v>75</v>
      </c>
      <c r="E204" s="35"/>
      <c r="F204" s="141" t="s">
        <v>213</v>
      </c>
      <c r="G204" s="35"/>
      <c r="H204" s="35"/>
      <c r="I204" s="98"/>
      <c r="J204" s="35"/>
      <c r="K204" s="35"/>
      <c r="L204" s="33"/>
      <c r="M204" s="142"/>
      <c r="N204" s="24"/>
      <c r="O204" s="24"/>
      <c r="P204" s="24"/>
      <c r="Q204" s="24"/>
      <c r="R204" s="24"/>
      <c r="S204" s="24"/>
      <c r="T204" s="38"/>
      <c r="AT204" s="12" t="s">
        <v>75</v>
      </c>
      <c r="AU204" s="12" t="s">
        <v>41</v>
      </c>
    </row>
    <row r="205" spans="2:65" s="7" customFormat="1" x14ac:dyDescent="0.3">
      <c r="B205" s="143"/>
      <c r="C205" s="144"/>
      <c r="D205" s="140" t="s">
        <v>76</v>
      </c>
      <c r="E205" s="145" t="s">
        <v>7</v>
      </c>
      <c r="F205" s="146" t="s">
        <v>73</v>
      </c>
      <c r="G205" s="144"/>
      <c r="H205" s="147">
        <v>4</v>
      </c>
      <c r="I205" s="148"/>
      <c r="J205" s="144"/>
      <c r="K205" s="144"/>
      <c r="L205" s="149"/>
      <c r="M205" s="150"/>
      <c r="N205" s="151"/>
      <c r="O205" s="151"/>
      <c r="P205" s="151"/>
      <c r="Q205" s="151"/>
      <c r="R205" s="151"/>
      <c r="S205" s="151"/>
      <c r="T205" s="152"/>
      <c r="AT205" s="153" t="s">
        <v>76</v>
      </c>
      <c r="AU205" s="153" t="s">
        <v>41</v>
      </c>
      <c r="AV205" s="7" t="s">
        <v>41</v>
      </c>
      <c r="AW205" s="7" t="s">
        <v>21</v>
      </c>
      <c r="AX205" s="7" t="s">
        <v>39</v>
      </c>
      <c r="AY205" s="153" t="s">
        <v>69</v>
      </c>
    </row>
    <row r="206" spans="2:65" s="8" customFormat="1" x14ac:dyDescent="0.3">
      <c r="B206" s="154"/>
      <c r="C206" s="155"/>
      <c r="D206" s="156" t="s">
        <v>76</v>
      </c>
      <c r="E206" s="157" t="s">
        <v>7</v>
      </c>
      <c r="F206" s="158" t="s">
        <v>77</v>
      </c>
      <c r="G206" s="155"/>
      <c r="H206" s="159">
        <v>4</v>
      </c>
      <c r="I206" s="160"/>
      <c r="J206" s="155"/>
      <c r="K206" s="155"/>
      <c r="L206" s="161"/>
      <c r="M206" s="162"/>
      <c r="N206" s="163"/>
      <c r="O206" s="163"/>
      <c r="P206" s="163"/>
      <c r="Q206" s="163"/>
      <c r="R206" s="163"/>
      <c r="S206" s="163"/>
      <c r="T206" s="164"/>
      <c r="AT206" s="165" t="s">
        <v>76</v>
      </c>
      <c r="AU206" s="165" t="s">
        <v>41</v>
      </c>
      <c r="AV206" s="8" t="s">
        <v>73</v>
      </c>
      <c r="AW206" s="8" t="s">
        <v>21</v>
      </c>
      <c r="AX206" s="8" t="s">
        <v>9</v>
      </c>
      <c r="AY206" s="165" t="s">
        <v>69</v>
      </c>
    </row>
    <row r="207" spans="2:65" s="1" customFormat="1" ht="22.5" customHeight="1" x14ac:dyDescent="0.3">
      <c r="B207" s="23"/>
      <c r="C207" s="128" t="s">
        <v>99</v>
      </c>
      <c r="D207" s="128" t="s">
        <v>70</v>
      </c>
      <c r="E207" s="129" t="s">
        <v>223</v>
      </c>
      <c r="F207" s="130" t="s">
        <v>113</v>
      </c>
      <c r="G207" s="131" t="s">
        <v>114</v>
      </c>
      <c r="H207" s="132">
        <v>1</v>
      </c>
      <c r="I207" s="133"/>
      <c r="J207" s="134">
        <f>ROUND(I207*H207,2)</f>
        <v>0</v>
      </c>
      <c r="K207" s="130" t="s">
        <v>104</v>
      </c>
      <c r="L207" s="33"/>
      <c r="M207" s="135" t="s">
        <v>7</v>
      </c>
      <c r="N207" s="136" t="s">
        <v>28</v>
      </c>
      <c r="O207" s="24"/>
      <c r="P207" s="137">
        <f>O207*H207</f>
        <v>0</v>
      </c>
      <c r="Q207" s="137">
        <v>1.8000000000000001E-4</v>
      </c>
      <c r="R207" s="137">
        <f>Q207*H207</f>
        <v>1.8000000000000001E-4</v>
      </c>
      <c r="S207" s="137">
        <v>0</v>
      </c>
      <c r="T207" s="138">
        <f>S207*H207</f>
        <v>0</v>
      </c>
      <c r="AR207" s="12" t="s">
        <v>89</v>
      </c>
      <c r="AT207" s="12" t="s">
        <v>70</v>
      </c>
      <c r="AU207" s="12" t="s">
        <v>41</v>
      </c>
      <c r="AY207" s="12" t="s">
        <v>69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2" t="s">
        <v>9</v>
      </c>
      <c r="BK207" s="139">
        <f>ROUND(I207*H207,2)</f>
        <v>0</v>
      </c>
      <c r="BL207" s="12" t="s">
        <v>89</v>
      </c>
      <c r="BM207" s="12" t="s">
        <v>224</v>
      </c>
    </row>
    <row r="208" spans="2:65" s="1" customFormat="1" ht="27" x14ac:dyDescent="0.3">
      <c r="B208" s="23"/>
      <c r="C208" s="35"/>
      <c r="D208" s="140" t="s">
        <v>75</v>
      </c>
      <c r="E208" s="35"/>
      <c r="F208" s="141" t="s">
        <v>115</v>
      </c>
      <c r="G208" s="35"/>
      <c r="H208" s="35"/>
      <c r="I208" s="98"/>
      <c r="J208" s="35"/>
      <c r="K208" s="35"/>
      <c r="L208" s="33"/>
      <c r="M208" s="142"/>
      <c r="N208" s="24"/>
      <c r="O208" s="24"/>
      <c r="P208" s="24"/>
      <c r="Q208" s="24"/>
      <c r="R208" s="24"/>
      <c r="S208" s="24"/>
      <c r="T208" s="38"/>
      <c r="AT208" s="12" t="s">
        <v>75</v>
      </c>
      <c r="AU208" s="12" t="s">
        <v>41</v>
      </c>
    </row>
    <row r="209" spans="2:65" s="7" customFormat="1" x14ac:dyDescent="0.3">
      <c r="B209" s="143"/>
      <c r="C209" s="144"/>
      <c r="D209" s="140" t="s">
        <v>76</v>
      </c>
      <c r="E209" s="145" t="s">
        <v>7</v>
      </c>
      <c r="F209" s="146" t="s">
        <v>9</v>
      </c>
      <c r="G209" s="144"/>
      <c r="H209" s="147">
        <v>1</v>
      </c>
      <c r="I209" s="148"/>
      <c r="J209" s="144"/>
      <c r="K209" s="144"/>
      <c r="L209" s="149"/>
      <c r="M209" s="150"/>
      <c r="N209" s="151"/>
      <c r="O209" s="151"/>
      <c r="P209" s="151"/>
      <c r="Q209" s="151"/>
      <c r="R209" s="151"/>
      <c r="S209" s="151"/>
      <c r="T209" s="152"/>
      <c r="AT209" s="153" t="s">
        <v>76</v>
      </c>
      <c r="AU209" s="153" t="s">
        <v>41</v>
      </c>
      <c r="AV209" s="7" t="s">
        <v>41</v>
      </c>
      <c r="AW209" s="7" t="s">
        <v>21</v>
      </c>
      <c r="AX209" s="7" t="s">
        <v>39</v>
      </c>
      <c r="AY209" s="153" t="s">
        <v>69</v>
      </c>
    </row>
    <row r="210" spans="2:65" s="8" customFormat="1" x14ac:dyDescent="0.3">
      <c r="B210" s="154"/>
      <c r="C210" s="155"/>
      <c r="D210" s="156" t="s">
        <v>76</v>
      </c>
      <c r="E210" s="157" t="s">
        <v>7</v>
      </c>
      <c r="F210" s="158" t="s">
        <v>77</v>
      </c>
      <c r="G210" s="155"/>
      <c r="H210" s="159">
        <v>1</v>
      </c>
      <c r="I210" s="160"/>
      <c r="J210" s="155"/>
      <c r="K210" s="155"/>
      <c r="L210" s="161"/>
      <c r="M210" s="162"/>
      <c r="N210" s="163"/>
      <c r="O210" s="163"/>
      <c r="P210" s="163"/>
      <c r="Q210" s="163"/>
      <c r="R210" s="163"/>
      <c r="S210" s="163"/>
      <c r="T210" s="164"/>
      <c r="AT210" s="165" t="s">
        <v>76</v>
      </c>
      <c r="AU210" s="165" t="s">
        <v>41</v>
      </c>
      <c r="AV210" s="8" t="s">
        <v>73</v>
      </c>
      <c r="AW210" s="8" t="s">
        <v>21</v>
      </c>
      <c r="AX210" s="8" t="s">
        <v>9</v>
      </c>
      <c r="AY210" s="165" t="s">
        <v>69</v>
      </c>
    </row>
    <row r="211" spans="2:65" s="1" customFormat="1" ht="22.5" customHeight="1" x14ac:dyDescent="0.3">
      <c r="B211" s="23"/>
      <c r="C211" s="128" t="s">
        <v>100</v>
      </c>
      <c r="D211" s="128" t="s">
        <v>70</v>
      </c>
      <c r="E211" s="129" t="s">
        <v>225</v>
      </c>
      <c r="F211" s="130" t="s">
        <v>226</v>
      </c>
      <c r="G211" s="131" t="s">
        <v>227</v>
      </c>
      <c r="H211" s="132">
        <v>30</v>
      </c>
      <c r="I211" s="133"/>
      <c r="J211" s="134">
        <f>ROUND(I211*H211,2)</f>
        <v>0</v>
      </c>
      <c r="K211" s="130" t="s">
        <v>104</v>
      </c>
      <c r="L211" s="33"/>
      <c r="M211" s="135" t="s">
        <v>7</v>
      </c>
      <c r="N211" s="136" t="s">
        <v>28</v>
      </c>
      <c r="O211" s="24"/>
      <c r="P211" s="137">
        <f>O211*H211</f>
        <v>0</v>
      </c>
      <c r="Q211" s="137">
        <v>1E-3</v>
      </c>
      <c r="R211" s="137">
        <f>Q211*H211</f>
        <v>0.03</v>
      </c>
      <c r="S211" s="137">
        <v>0</v>
      </c>
      <c r="T211" s="138">
        <f>S211*H211</f>
        <v>0</v>
      </c>
      <c r="AR211" s="12" t="s">
        <v>89</v>
      </c>
      <c r="AT211" s="12" t="s">
        <v>70</v>
      </c>
      <c r="AU211" s="12" t="s">
        <v>41</v>
      </c>
      <c r="AY211" s="12" t="s">
        <v>69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2" t="s">
        <v>9</v>
      </c>
      <c r="BK211" s="139">
        <f>ROUND(I211*H211,2)</f>
        <v>0</v>
      </c>
      <c r="BL211" s="12" t="s">
        <v>89</v>
      </c>
      <c r="BM211" s="12" t="s">
        <v>228</v>
      </c>
    </row>
    <row r="212" spans="2:65" s="1" customFormat="1" ht="27" x14ac:dyDescent="0.3">
      <c r="B212" s="23"/>
      <c r="C212" s="35"/>
      <c r="D212" s="140" t="s">
        <v>75</v>
      </c>
      <c r="E212" s="35"/>
      <c r="F212" s="141" t="s">
        <v>213</v>
      </c>
      <c r="G212" s="35"/>
      <c r="H212" s="35"/>
      <c r="I212" s="98"/>
      <c r="J212" s="35"/>
      <c r="K212" s="35"/>
      <c r="L212" s="33"/>
      <c r="M212" s="142"/>
      <c r="N212" s="24"/>
      <c r="O212" s="24"/>
      <c r="P212" s="24"/>
      <c r="Q212" s="24"/>
      <c r="R212" s="24"/>
      <c r="S212" s="24"/>
      <c r="T212" s="38"/>
      <c r="AT212" s="12" t="s">
        <v>75</v>
      </c>
      <c r="AU212" s="12" t="s">
        <v>41</v>
      </c>
    </row>
    <row r="213" spans="2:65" s="7" customFormat="1" x14ac:dyDescent="0.3">
      <c r="B213" s="143"/>
      <c r="C213" s="144"/>
      <c r="D213" s="140" t="s">
        <v>76</v>
      </c>
      <c r="E213" s="145" t="s">
        <v>7</v>
      </c>
      <c r="F213" s="146" t="s">
        <v>229</v>
      </c>
      <c r="G213" s="144"/>
      <c r="H213" s="147">
        <v>30</v>
      </c>
      <c r="I213" s="148"/>
      <c r="J213" s="144"/>
      <c r="K213" s="144"/>
      <c r="L213" s="149"/>
      <c r="M213" s="150"/>
      <c r="N213" s="151"/>
      <c r="O213" s="151"/>
      <c r="P213" s="151"/>
      <c r="Q213" s="151"/>
      <c r="R213" s="151"/>
      <c r="S213" s="151"/>
      <c r="T213" s="152"/>
      <c r="AT213" s="153" t="s">
        <v>76</v>
      </c>
      <c r="AU213" s="153" t="s">
        <v>41</v>
      </c>
      <c r="AV213" s="7" t="s">
        <v>41</v>
      </c>
      <c r="AW213" s="7" t="s">
        <v>21</v>
      </c>
      <c r="AX213" s="7" t="s">
        <v>39</v>
      </c>
      <c r="AY213" s="153" t="s">
        <v>69</v>
      </c>
    </row>
    <row r="214" spans="2:65" s="8" customFormat="1" x14ac:dyDescent="0.3">
      <c r="B214" s="154"/>
      <c r="C214" s="155"/>
      <c r="D214" s="156" t="s">
        <v>76</v>
      </c>
      <c r="E214" s="157" t="s">
        <v>7</v>
      </c>
      <c r="F214" s="158" t="s">
        <v>77</v>
      </c>
      <c r="G214" s="155"/>
      <c r="H214" s="159">
        <v>30</v>
      </c>
      <c r="I214" s="160"/>
      <c r="J214" s="155"/>
      <c r="K214" s="155"/>
      <c r="L214" s="161"/>
      <c r="M214" s="162"/>
      <c r="N214" s="163"/>
      <c r="O214" s="163"/>
      <c r="P214" s="163"/>
      <c r="Q214" s="163"/>
      <c r="R214" s="163"/>
      <c r="S214" s="163"/>
      <c r="T214" s="164"/>
      <c r="AT214" s="165" t="s">
        <v>76</v>
      </c>
      <c r="AU214" s="165" t="s">
        <v>41</v>
      </c>
      <c r="AV214" s="8" t="s">
        <v>73</v>
      </c>
      <c r="AW214" s="8" t="s">
        <v>21</v>
      </c>
      <c r="AX214" s="8" t="s">
        <v>9</v>
      </c>
      <c r="AY214" s="165" t="s">
        <v>69</v>
      </c>
    </row>
    <row r="215" spans="2:65" s="1" customFormat="1" ht="31.5" customHeight="1" x14ac:dyDescent="0.3">
      <c r="B215" s="23"/>
      <c r="C215" s="128" t="s">
        <v>101</v>
      </c>
      <c r="D215" s="128" t="s">
        <v>70</v>
      </c>
      <c r="E215" s="129" t="s">
        <v>230</v>
      </c>
      <c r="F215" s="130" t="s">
        <v>231</v>
      </c>
      <c r="G215" s="131" t="s">
        <v>232</v>
      </c>
      <c r="H215" s="185"/>
      <c r="I215" s="133"/>
      <c r="J215" s="134">
        <f>ROUND(I215*H215,2)</f>
        <v>0</v>
      </c>
      <c r="K215" s="130" t="s">
        <v>72</v>
      </c>
      <c r="L215" s="33"/>
      <c r="M215" s="135" t="s">
        <v>7</v>
      </c>
      <c r="N215" s="136" t="s">
        <v>28</v>
      </c>
      <c r="O215" s="24"/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AR215" s="12" t="s">
        <v>89</v>
      </c>
      <c r="AT215" s="12" t="s">
        <v>70</v>
      </c>
      <c r="AU215" s="12" t="s">
        <v>41</v>
      </c>
      <c r="AY215" s="12" t="s">
        <v>69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2" t="s">
        <v>9</v>
      </c>
      <c r="BK215" s="139">
        <f>ROUND(I215*H215,2)</f>
        <v>0</v>
      </c>
      <c r="BL215" s="12" t="s">
        <v>89</v>
      </c>
      <c r="BM215" s="12" t="s">
        <v>233</v>
      </c>
    </row>
    <row r="216" spans="2:65" s="1" customFormat="1" ht="27" x14ac:dyDescent="0.3">
      <c r="B216" s="23"/>
      <c r="C216" s="35"/>
      <c r="D216" s="140" t="s">
        <v>75</v>
      </c>
      <c r="E216" s="35"/>
      <c r="F216" s="141" t="s">
        <v>234</v>
      </c>
      <c r="G216" s="35"/>
      <c r="H216" s="35"/>
      <c r="I216" s="98"/>
      <c r="J216" s="35"/>
      <c r="K216" s="35"/>
      <c r="L216" s="33"/>
      <c r="M216" s="142"/>
      <c r="N216" s="24"/>
      <c r="O216" s="24"/>
      <c r="P216" s="24"/>
      <c r="Q216" s="24"/>
      <c r="R216" s="24"/>
      <c r="S216" s="24"/>
      <c r="T216" s="38"/>
      <c r="AT216" s="12" t="s">
        <v>75</v>
      </c>
      <c r="AU216" s="12" t="s">
        <v>41</v>
      </c>
    </row>
    <row r="217" spans="2:65" s="7" customFormat="1" x14ac:dyDescent="0.3">
      <c r="B217" s="143"/>
      <c r="C217" s="144"/>
      <c r="D217" s="140" t="s">
        <v>76</v>
      </c>
      <c r="E217" s="145" t="s">
        <v>7</v>
      </c>
      <c r="F217" s="146" t="s">
        <v>235</v>
      </c>
      <c r="G217" s="144"/>
      <c r="H217" s="147">
        <v>978.44600000000003</v>
      </c>
      <c r="I217" s="148"/>
      <c r="J217" s="144"/>
      <c r="K217" s="144"/>
      <c r="L217" s="149"/>
      <c r="M217" s="150"/>
      <c r="N217" s="151"/>
      <c r="O217" s="151"/>
      <c r="P217" s="151"/>
      <c r="Q217" s="151"/>
      <c r="R217" s="151"/>
      <c r="S217" s="151"/>
      <c r="T217" s="152"/>
      <c r="AT217" s="153" t="s">
        <v>76</v>
      </c>
      <c r="AU217" s="153" t="s">
        <v>41</v>
      </c>
      <c r="AV217" s="7" t="s">
        <v>41</v>
      </c>
      <c r="AW217" s="7" t="s">
        <v>21</v>
      </c>
      <c r="AX217" s="7" t="s">
        <v>39</v>
      </c>
      <c r="AY217" s="153" t="s">
        <v>69</v>
      </c>
    </row>
    <row r="218" spans="2:65" s="8" customFormat="1" x14ac:dyDescent="0.3">
      <c r="B218" s="154"/>
      <c r="C218" s="155"/>
      <c r="D218" s="140" t="s">
        <v>76</v>
      </c>
      <c r="E218" s="179" t="s">
        <v>7</v>
      </c>
      <c r="F218" s="180" t="s">
        <v>77</v>
      </c>
      <c r="G218" s="155"/>
      <c r="H218" s="181">
        <v>978.44600000000003</v>
      </c>
      <c r="I218" s="160"/>
      <c r="J218" s="155"/>
      <c r="K218" s="155"/>
      <c r="L218" s="161"/>
      <c r="M218" s="162"/>
      <c r="N218" s="163"/>
      <c r="O218" s="163"/>
      <c r="P218" s="163"/>
      <c r="Q218" s="163"/>
      <c r="R218" s="163"/>
      <c r="S218" s="163"/>
      <c r="T218" s="164"/>
      <c r="AT218" s="165" t="s">
        <v>76</v>
      </c>
      <c r="AU218" s="165" t="s">
        <v>41</v>
      </c>
      <c r="AV218" s="8" t="s">
        <v>73</v>
      </c>
      <c r="AW218" s="8" t="s">
        <v>21</v>
      </c>
      <c r="AX218" s="8" t="s">
        <v>9</v>
      </c>
      <c r="AY218" s="165" t="s">
        <v>69</v>
      </c>
    </row>
    <row r="219" spans="2:65" s="6" customFormat="1" ht="29.85" customHeight="1" x14ac:dyDescent="0.3">
      <c r="B219" s="111"/>
      <c r="C219" s="112"/>
      <c r="D219" s="125" t="s">
        <v>38</v>
      </c>
      <c r="E219" s="126" t="s">
        <v>236</v>
      </c>
      <c r="F219" s="126" t="s">
        <v>237</v>
      </c>
      <c r="G219" s="112"/>
      <c r="H219" s="112"/>
      <c r="I219" s="115"/>
      <c r="J219" s="127">
        <f>BK219</f>
        <v>0</v>
      </c>
      <c r="K219" s="112"/>
      <c r="L219" s="117"/>
      <c r="M219" s="118"/>
      <c r="N219" s="119"/>
      <c r="O219" s="119"/>
      <c r="P219" s="120">
        <f>SUM(P220:P230)</f>
        <v>0</v>
      </c>
      <c r="Q219" s="119"/>
      <c r="R219" s="120">
        <f>SUM(R220:R230)</f>
        <v>3.0691999999999997E-2</v>
      </c>
      <c r="S219" s="119"/>
      <c r="T219" s="121">
        <f>SUM(T220:T230)</f>
        <v>0</v>
      </c>
      <c r="AR219" s="122" t="s">
        <v>41</v>
      </c>
      <c r="AT219" s="123" t="s">
        <v>38</v>
      </c>
      <c r="AU219" s="123" t="s">
        <v>9</v>
      </c>
      <c r="AY219" s="122" t="s">
        <v>69</v>
      </c>
      <c r="BK219" s="124">
        <f>SUM(BK220:BK230)</f>
        <v>0</v>
      </c>
    </row>
    <row r="220" spans="2:65" s="1" customFormat="1" ht="31.5" customHeight="1" x14ac:dyDescent="0.3">
      <c r="B220" s="23"/>
      <c r="C220" s="128" t="s">
        <v>102</v>
      </c>
      <c r="D220" s="128" t="s">
        <v>70</v>
      </c>
      <c r="E220" s="129" t="s">
        <v>238</v>
      </c>
      <c r="F220" s="130" t="s">
        <v>239</v>
      </c>
      <c r="G220" s="131" t="s">
        <v>71</v>
      </c>
      <c r="H220" s="132">
        <v>2</v>
      </c>
      <c r="I220" s="133"/>
      <c r="J220" s="134">
        <f>ROUND(I220*H220,2)</f>
        <v>0</v>
      </c>
      <c r="K220" s="130" t="s">
        <v>104</v>
      </c>
      <c r="L220" s="33"/>
      <c r="M220" s="135" t="s">
        <v>7</v>
      </c>
      <c r="N220" s="136" t="s">
        <v>28</v>
      </c>
      <c r="O220" s="24"/>
      <c r="P220" s="137">
        <f>O220*H220</f>
        <v>0</v>
      </c>
      <c r="Q220" s="137">
        <v>3.6000000000000002E-4</v>
      </c>
      <c r="R220" s="137">
        <f>Q220*H220</f>
        <v>7.2000000000000005E-4</v>
      </c>
      <c r="S220" s="137">
        <v>0</v>
      </c>
      <c r="T220" s="138">
        <f>S220*H220</f>
        <v>0</v>
      </c>
      <c r="AR220" s="12" t="s">
        <v>89</v>
      </c>
      <c r="AT220" s="12" t="s">
        <v>70</v>
      </c>
      <c r="AU220" s="12" t="s">
        <v>41</v>
      </c>
      <c r="AY220" s="12" t="s">
        <v>69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2" t="s">
        <v>9</v>
      </c>
      <c r="BK220" s="139">
        <f>ROUND(I220*H220,2)</f>
        <v>0</v>
      </c>
      <c r="BL220" s="12" t="s">
        <v>89</v>
      </c>
      <c r="BM220" s="12" t="s">
        <v>240</v>
      </c>
    </row>
    <row r="221" spans="2:65" s="1" customFormat="1" ht="40.5" x14ac:dyDescent="0.3">
      <c r="B221" s="23"/>
      <c r="C221" s="35"/>
      <c r="D221" s="140" t="s">
        <v>75</v>
      </c>
      <c r="E221" s="35"/>
      <c r="F221" s="141" t="s">
        <v>136</v>
      </c>
      <c r="G221" s="35"/>
      <c r="H221" s="35"/>
      <c r="I221" s="98"/>
      <c r="J221" s="35"/>
      <c r="K221" s="35"/>
      <c r="L221" s="33"/>
      <c r="M221" s="142"/>
      <c r="N221" s="24"/>
      <c r="O221" s="24"/>
      <c r="P221" s="24"/>
      <c r="Q221" s="24"/>
      <c r="R221" s="24"/>
      <c r="S221" s="24"/>
      <c r="T221" s="38"/>
      <c r="AT221" s="12" t="s">
        <v>75</v>
      </c>
      <c r="AU221" s="12" t="s">
        <v>41</v>
      </c>
    </row>
    <row r="222" spans="2:65" s="7" customFormat="1" x14ac:dyDescent="0.3">
      <c r="B222" s="143"/>
      <c r="C222" s="144"/>
      <c r="D222" s="140" t="s">
        <v>76</v>
      </c>
      <c r="E222" s="145" t="s">
        <v>7</v>
      </c>
      <c r="F222" s="146" t="s">
        <v>41</v>
      </c>
      <c r="G222" s="144"/>
      <c r="H222" s="147">
        <v>2</v>
      </c>
      <c r="I222" s="148"/>
      <c r="J222" s="144"/>
      <c r="K222" s="144"/>
      <c r="L222" s="149"/>
      <c r="M222" s="150"/>
      <c r="N222" s="151"/>
      <c r="O222" s="151"/>
      <c r="P222" s="151"/>
      <c r="Q222" s="151"/>
      <c r="R222" s="151"/>
      <c r="S222" s="151"/>
      <c r="T222" s="152"/>
      <c r="AT222" s="153" t="s">
        <v>76</v>
      </c>
      <c r="AU222" s="153" t="s">
        <v>41</v>
      </c>
      <c r="AV222" s="7" t="s">
        <v>41</v>
      </c>
      <c r="AW222" s="7" t="s">
        <v>21</v>
      </c>
      <c r="AX222" s="7" t="s">
        <v>39</v>
      </c>
      <c r="AY222" s="153" t="s">
        <v>69</v>
      </c>
    </row>
    <row r="223" spans="2:65" s="8" customFormat="1" x14ac:dyDescent="0.3">
      <c r="B223" s="154"/>
      <c r="C223" s="155"/>
      <c r="D223" s="156" t="s">
        <v>76</v>
      </c>
      <c r="E223" s="157" t="s">
        <v>7</v>
      </c>
      <c r="F223" s="158" t="s">
        <v>77</v>
      </c>
      <c r="G223" s="155"/>
      <c r="H223" s="159">
        <v>2</v>
      </c>
      <c r="I223" s="160"/>
      <c r="J223" s="155"/>
      <c r="K223" s="155"/>
      <c r="L223" s="161"/>
      <c r="M223" s="162"/>
      <c r="N223" s="163"/>
      <c r="O223" s="163"/>
      <c r="P223" s="163"/>
      <c r="Q223" s="163"/>
      <c r="R223" s="163"/>
      <c r="S223" s="163"/>
      <c r="T223" s="164"/>
      <c r="AT223" s="165" t="s">
        <v>76</v>
      </c>
      <c r="AU223" s="165" t="s">
        <v>41</v>
      </c>
      <c r="AV223" s="8" t="s">
        <v>73</v>
      </c>
      <c r="AW223" s="8" t="s">
        <v>21</v>
      </c>
      <c r="AX223" s="8" t="s">
        <v>9</v>
      </c>
      <c r="AY223" s="165" t="s">
        <v>69</v>
      </c>
    </row>
    <row r="224" spans="2:65" s="1" customFormat="1" ht="31.5" customHeight="1" x14ac:dyDescent="0.3">
      <c r="B224" s="23"/>
      <c r="C224" s="128" t="s">
        <v>105</v>
      </c>
      <c r="D224" s="128" t="s">
        <v>70</v>
      </c>
      <c r="E224" s="129" t="s">
        <v>241</v>
      </c>
      <c r="F224" s="130" t="s">
        <v>242</v>
      </c>
      <c r="G224" s="131" t="s">
        <v>103</v>
      </c>
      <c r="H224" s="132">
        <v>18</v>
      </c>
      <c r="I224" s="133"/>
      <c r="J224" s="134">
        <f>ROUND(I224*H224,2)</f>
        <v>0</v>
      </c>
      <c r="K224" s="130" t="s">
        <v>104</v>
      </c>
      <c r="L224" s="33"/>
      <c r="M224" s="135" t="s">
        <v>7</v>
      </c>
      <c r="N224" s="136" t="s">
        <v>28</v>
      </c>
      <c r="O224" s="24"/>
      <c r="P224" s="137">
        <f>O224*H224</f>
        <v>0</v>
      </c>
      <c r="Q224" s="137">
        <v>6.8000000000000005E-4</v>
      </c>
      <c r="R224" s="137">
        <f>Q224*H224</f>
        <v>1.2240000000000001E-2</v>
      </c>
      <c r="S224" s="137">
        <v>0</v>
      </c>
      <c r="T224" s="138">
        <f>S224*H224</f>
        <v>0</v>
      </c>
      <c r="AR224" s="12" t="s">
        <v>89</v>
      </c>
      <c r="AT224" s="12" t="s">
        <v>70</v>
      </c>
      <c r="AU224" s="12" t="s">
        <v>41</v>
      </c>
      <c r="AY224" s="12" t="s">
        <v>69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2" t="s">
        <v>9</v>
      </c>
      <c r="BK224" s="139">
        <f>ROUND(I224*H224,2)</f>
        <v>0</v>
      </c>
      <c r="BL224" s="12" t="s">
        <v>89</v>
      </c>
      <c r="BM224" s="12" t="s">
        <v>243</v>
      </c>
    </row>
    <row r="225" spans="2:65" s="1" customFormat="1" ht="40.5" x14ac:dyDescent="0.3">
      <c r="B225" s="23"/>
      <c r="C225" s="35"/>
      <c r="D225" s="140" t="s">
        <v>75</v>
      </c>
      <c r="E225" s="35"/>
      <c r="F225" s="141" t="s">
        <v>136</v>
      </c>
      <c r="G225" s="35"/>
      <c r="H225" s="35"/>
      <c r="I225" s="98"/>
      <c r="J225" s="35"/>
      <c r="K225" s="35"/>
      <c r="L225" s="33"/>
      <c r="M225" s="142"/>
      <c r="N225" s="24"/>
      <c r="O225" s="24"/>
      <c r="P225" s="24"/>
      <c r="Q225" s="24"/>
      <c r="R225" s="24"/>
      <c r="S225" s="24"/>
      <c r="T225" s="38"/>
      <c r="AT225" s="12" t="s">
        <v>75</v>
      </c>
      <c r="AU225" s="12" t="s">
        <v>41</v>
      </c>
    </row>
    <row r="226" spans="2:65" s="7" customFormat="1" x14ac:dyDescent="0.3">
      <c r="B226" s="143"/>
      <c r="C226" s="144"/>
      <c r="D226" s="156" t="s">
        <v>76</v>
      </c>
      <c r="E226" s="166" t="s">
        <v>7</v>
      </c>
      <c r="F226" s="167" t="s">
        <v>244</v>
      </c>
      <c r="G226" s="144"/>
      <c r="H226" s="168">
        <v>18</v>
      </c>
      <c r="I226" s="148"/>
      <c r="J226" s="144"/>
      <c r="K226" s="144"/>
      <c r="L226" s="149"/>
      <c r="M226" s="150"/>
      <c r="N226" s="151"/>
      <c r="O226" s="151"/>
      <c r="P226" s="151"/>
      <c r="Q226" s="151"/>
      <c r="R226" s="151"/>
      <c r="S226" s="151"/>
      <c r="T226" s="152"/>
      <c r="AT226" s="153" t="s">
        <v>76</v>
      </c>
      <c r="AU226" s="153" t="s">
        <v>41</v>
      </c>
      <c r="AV226" s="7" t="s">
        <v>41</v>
      </c>
      <c r="AW226" s="7" t="s">
        <v>21</v>
      </c>
      <c r="AX226" s="7" t="s">
        <v>9</v>
      </c>
      <c r="AY226" s="153" t="s">
        <v>69</v>
      </c>
    </row>
    <row r="227" spans="2:65" s="1" customFormat="1" ht="31.5" customHeight="1" x14ac:dyDescent="0.3">
      <c r="B227" s="23"/>
      <c r="C227" s="128" t="s">
        <v>106</v>
      </c>
      <c r="D227" s="128" t="s">
        <v>70</v>
      </c>
      <c r="E227" s="129" t="s">
        <v>245</v>
      </c>
      <c r="F227" s="130" t="s">
        <v>246</v>
      </c>
      <c r="G227" s="131" t="s">
        <v>79</v>
      </c>
      <c r="H227" s="132">
        <v>161.19999999999999</v>
      </c>
      <c r="I227" s="133"/>
      <c r="J227" s="134">
        <f>ROUND(I227*H227,2)</f>
        <v>0</v>
      </c>
      <c r="K227" s="130" t="s">
        <v>104</v>
      </c>
      <c r="L227" s="33"/>
      <c r="M227" s="135" t="s">
        <v>7</v>
      </c>
      <c r="N227" s="136" t="s">
        <v>28</v>
      </c>
      <c r="O227" s="24"/>
      <c r="P227" s="137">
        <f>O227*H227</f>
        <v>0</v>
      </c>
      <c r="Q227" s="137">
        <v>1.1E-4</v>
      </c>
      <c r="R227" s="137">
        <f>Q227*H227</f>
        <v>1.7731999999999998E-2</v>
      </c>
      <c r="S227" s="137">
        <v>0</v>
      </c>
      <c r="T227" s="138">
        <f>S227*H227</f>
        <v>0</v>
      </c>
      <c r="AR227" s="12" t="s">
        <v>89</v>
      </c>
      <c r="AT227" s="12" t="s">
        <v>70</v>
      </c>
      <c r="AU227" s="12" t="s">
        <v>41</v>
      </c>
      <c r="AY227" s="12" t="s">
        <v>69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2" t="s">
        <v>9</v>
      </c>
      <c r="BK227" s="139">
        <f>ROUND(I227*H227,2)</f>
        <v>0</v>
      </c>
      <c r="BL227" s="12" t="s">
        <v>89</v>
      </c>
      <c r="BM227" s="12" t="s">
        <v>247</v>
      </c>
    </row>
    <row r="228" spans="2:65" s="1" customFormat="1" ht="40.5" x14ac:dyDescent="0.3">
      <c r="B228" s="23"/>
      <c r="C228" s="35"/>
      <c r="D228" s="140" t="s">
        <v>75</v>
      </c>
      <c r="E228" s="35"/>
      <c r="F228" s="141" t="s">
        <v>136</v>
      </c>
      <c r="G228" s="35"/>
      <c r="H228" s="35"/>
      <c r="I228" s="98"/>
      <c r="J228" s="35"/>
      <c r="K228" s="35"/>
      <c r="L228" s="33"/>
      <c r="M228" s="142"/>
      <c r="N228" s="24"/>
      <c r="O228" s="24"/>
      <c r="P228" s="24"/>
      <c r="Q228" s="24"/>
      <c r="R228" s="24"/>
      <c r="S228" s="24"/>
      <c r="T228" s="38"/>
      <c r="AT228" s="12" t="s">
        <v>75</v>
      </c>
      <c r="AU228" s="12" t="s">
        <v>41</v>
      </c>
    </row>
    <row r="229" spans="2:65" s="7" customFormat="1" x14ac:dyDescent="0.3">
      <c r="B229" s="143"/>
      <c r="C229" s="144"/>
      <c r="D229" s="140" t="s">
        <v>76</v>
      </c>
      <c r="E229" s="145" t="s">
        <v>7</v>
      </c>
      <c r="F229" s="146" t="s">
        <v>248</v>
      </c>
      <c r="G229" s="144"/>
      <c r="H229" s="147">
        <v>161.19999999999999</v>
      </c>
      <c r="I229" s="148"/>
      <c r="J229" s="144"/>
      <c r="K229" s="144"/>
      <c r="L229" s="149"/>
      <c r="M229" s="150"/>
      <c r="N229" s="151"/>
      <c r="O229" s="151"/>
      <c r="P229" s="151"/>
      <c r="Q229" s="151"/>
      <c r="R229" s="151"/>
      <c r="S229" s="151"/>
      <c r="T229" s="152"/>
      <c r="AT229" s="153" t="s">
        <v>76</v>
      </c>
      <c r="AU229" s="153" t="s">
        <v>41</v>
      </c>
      <c r="AV229" s="7" t="s">
        <v>41</v>
      </c>
      <c r="AW229" s="7" t="s">
        <v>21</v>
      </c>
      <c r="AX229" s="7" t="s">
        <v>39</v>
      </c>
      <c r="AY229" s="153" t="s">
        <v>69</v>
      </c>
    </row>
    <row r="230" spans="2:65" s="8" customFormat="1" x14ac:dyDescent="0.3">
      <c r="B230" s="154"/>
      <c r="C230" s="155"/>
      <c r="D230" s="140" t="s">
        <v>76</v>
      </c>
      <c r="E230" s="179" t="s">
        <v>7</v>
      </c>
      <c r="F230" s="180" t="s">
        <v>77</v>
      </c>
      <c r="G230" s="155"/>
      <c r="H230" s="181">
        <v>161.19999999999999</v>
      </c>
      <c r="I230" s="160"/>
      <c r="J230" s="155"/>
      <c r="K230" s="155"/>
      <c r="L230" s="161"/>
      <c r="M230" s="182"/>
      <c r="N230" s="183"/>
      <c r="O230" s="183"/>
      <c r="P230" s="183"/>
      <c r="Q230" s="183"/>
      <c r="R230" s="183"/>
      <c r="S230" s="183"/>
      <c r="T230" s="184"/>
      <c r="AT230" s="165" t="s">
        <v>76</v>
      </c>
      <c r="AU230" s="165" t="s">
        <v>41</v>
      </c>
      <c r="AV230" s="8" t="s">
        <v>73</v>
      </c>
      <c r="AW230" s="8" t="s">
        <v>21</v>
      </c>
      <c r="AX230" s="8" t="s">
        <v>9</v>
      </c>
      <c r="AY230" s="165" t="s">
        <v>69</v>
      </c>
    </row>
    <row r="231" spans="2:65" s="1" customFormat="1" ht="6.95" customHeight="1" x14ac:dyDescent="0.3">
      <c r="B231" s="28"/>
      <c r="C231" s="29"/>
      <c r="D231" s="29"/>
      <c r="E231" s="29"/>
      <c r="F231" s="29"/>
      <c r="G231" s="29"/>
      <c r="H231" s="29"/>
      <c r="I231" s="74"/>
      <c r="J231" s="29"/>
      <c r="K231" s="29"/>
      <c r="L231" s="33"/>
    </row>
  </sheetData>
  <sheetProtection algorithmName="SHA-512" hashValue="aLxgTA4sixxkHxufV9aUAITifx0vDEUndcJvlF4yipucAyOMovRFPp84/SpB6x28z6TFX/XSIDMRibtd+8E0hw==" saltValue="63mjchy+vYf2N3zPL0hnig==" spinCount="100000" sheet="1" objects="1" scenarios="1" formatCells="0" formatColumns="0" formatRows="0" sort="0" autoFilter="0"/>
  <autoFilter ref="C78:K230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ht="37.5" customHeight="1" x14ac:dyDescent="0.3"/>
    <row r="2" spans="2:11" ht="7.5" customHeight="1" x14ac:dyDescent="0.3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9" customFormat="1" ht="45" customHeight="1" x14ac:dyDescent="0.3">
      <c r="B3" s="190"/>
      <c r="C3" s="275" t="s">
        <v>249</v>
      </c>
      <c r="D3" s="275"/>
      <c r="E3" s="275"/>
      <c r="F3" s="275"/>
      <c r="G3" s="275"/>
      <c r="H3" s="275"/>
      <c r="I3" s="275"/>
      <c r="J3" s="275"/>
      <c r="K3" s="191"/>
    </row>
    <row r="4" spans="2:11" ht="25.5" customHeight="1" x14ac:dyDescent="0.3">
      <c r="B4" s="192"/>
      <c r="C4" s="282" t="s">
        <v>250</v>
      </c>
      <c r="D4" s="282"/>
      <c r="E4" s="282"/>
      <c r="F4" s="282"/>
      <c r="G4" s="282"/>
      <c r="H4" s="282"/>
      <c r="I4" s="282"/>
      <c r="J4" s="282"/>
      <c r="K4" s="193"/>
    </row>
    <row r="5" spans="2:11" ht="5.25" customHeight="1" x14ac:dyDescent="0.3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ht="15" customHeight="1" x14ac:dyDescent="0.3">
      <c r="B6" s="192"/>
      <c r="C6" s="278" t="s">
        <v>251</v>
      </c>
      <c r="D6" s="278"/>
      <c r="E6" s="278"/>
      <c r="F6" s="278"/>
      <c r="G6" s="278"/>
      <c r="H6" s="278"/>
      <c r="I6" s="278"/>
      <c r="J6" s="278"/>
      <c r="K6" s="193"/>
    </row>
    <row r="7" spans="2:11" ht="15" customHeight="1" x14ac:dyDescent="0.3">
      <c r="B7" s="196"/>
      <c r="C7" s="278" t="s">
        <v>252</v>
      </c>
      <c r="D7" s="278"/>
      <c r="E7" s="278"/>
      <c r="F7" s="278"/>
      <c r="G7" s="278"/>
      <c r="H7" s="278"/>
      <c r="I7" s="278"/>
      <c r="J7" s="278"/>
      <c r="K7" s="193"/>
    </row>
    <row r="8" spans="2:11" ht="12.75" customHeight="1" x14ac:dyDescent="0.3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ht="15" customHeight="1" x14ac:dyDescent="0.3">
      <c r="B9" s="196"/>
      <c r="C9" s="278" t="s">
        <v>253</v>
      </c>
      <c r="D9" s="278"/>
      <c r="E9" s="278"/>
      <c r="F9" s="278"/>
      <c r="G9" s="278"/>
      <c r="H9" s="278"/>
      <c r="I9" s="278"/>
      <c r="J9" s="278"/>
      <c r="K9" s="193"/>
    </row>
    <row r="10" spans="2:11" ht="15" customHeight="1" x14ac:dyDescent="0.3">
      <c r="B10" s="196"/>
      <c r="C10" s="195"/>
      <c r="D10" s="278" t="s">
        <v>254</v>
      </c>
      <c r="E10" s="278"/>
      <c r="F10" s="278"/>
      <c r="G10" s="278"/>
      <c r="H10" s="278"/>
      <c r="I10" s="278"/>
      <c r="J10" s="278"/>
      <c r="K10" s="193"/>
    </row>
    <row r="11" spans="2:11" ht="15" customHeight="1" x14ac:dyDescent="0.3">
      <c r="B11" s="196"/>
      <c r="C11" s="197"/>
      <c r="D11" s="278" t="s">
        <v>255</v>
      </c>
      <c r="E11" s="278"/>
      <c r="F11" s="278"/>
      <c r="G11" s="278"/>
      <c r="H11" s="278"/>
      <c r="I11" s="278"/>
      <c r="J11" s="278"/>
      <c r="K11" s="193"/>
    </row>
    <row r="12" spans="2:11" ht="12.75" customHeight="1" x14ac:dyDescent="0.3">
      <c r="B12" s="196"/>
      <c r="C12" s="197"/>
      <c r="D12" s="197"/>
      <c r="E12" s="197"/>
      <c r="F12" s="197"/>
      <c r="G12" s="197"/>
      <c r="H12" s="197"/>
      <c r="I12" s="197"/>
      <c r="J12" s="197"/>
      <c r="K12" s="193"/>
    </row>
    <row r="13" spans="2:11" ht="15" customHeight="1" x14ac:dyDescent="0.3">
      <c r="B13" s="196"/>
      <c r="C13" s="197"/>
      <c r="D13" s="278" t="s">
        <v>256</v>
      </c>
      <c r="E13" s="278"/>
      <c r="F13" s="278"/>
      <c r="G13" s="278"/>
      <c r="H13" s="278"/>
      <c r="I13" s="278"/>
      <c r="J13" s="278"/>
      <c r="K13" s="193"/>
    </row>
    <row r="14" spans="2:11" ht="15" customHeight="1" x14ac:dyDescent="0.3">
      <c r="B14" s="196"/>
      <c r="C14" s="197"/>
      <c r="D14" s="278" t="s">
        <v>257</v>
      </c>
      <c r="E14" s="278"/>
      <c r="F14" s="278"/>
      <c r="G14" s="278"/>
      <c r="H14" s="278"/>
      <c r="I14" s="278"/>
      <c r="J14" s="278"/>
      <c r="K14" s="193"/>
    </row>
    <row r="15" spans="2:11" ht="15" customHeight="1" x14ac:dyDescent="0.3">
      <c r="B15" s="196"/>
      <c r="C15" s="197"/>
      <c r="D15" s="278" t="s">
        <v>258</v>
      </c>
      <c r="E15" s="278"/>
      <c r="F15" s="278"/>
      <c r="G15" s="278"/>
      <c r="H15" s="278"/>
      <c r="I15" s="278"/>
      <c r="J15" s="278"/>
      <c r="K15" s="193"/>
    </row>
    <row r="16" spans="2:11" ht="15" customHeight="1" x14ac:dyDescent="0.3">
      <c r="B16" s="196"/>
      <c r="C16" s="197"/>
      <c r="D16" s="197"/>
      <c r="E16" s="198" t="s">
        <v>40</v>
      </c>
      <c r="F16" s="278" t="s">
        <v>259</v>
      </c>
      <c r="G16" s="278"/>
      <c r="H16" s="278"/>
      <c r="I16" s="278"/>
      <c r="J16" s="278"/>
      <c r="K16" s="193"/>
    </row>
    <row r="17" spans="2:11" ht="15" customHeight="1" x14ac:dyDescent="0.3">
      <c r="B17" s="196"/>
      <c r="C17" s="197"/>
      <c r="D17" s="197"/>
      <c r="E17" s="198" t="s">
        <v>260</v>
      </c>
      <c r="F17" s="278" t="s">
        <v>261</v>
      </c>
      <c r="G17" s="278"/>
      <c r="H17" s="278"/>
      <c r="I17" s="278"/>
      <c r="J17" s="278"/>
      <c r="K17" s="193"/>
    </row>
    <row r="18" spans="2:11" ht="15" customHeight="1" x14ac:dyDescent="0.3">
      <c r="B18" s="196"/>
      <c r="C18" s="197"/>
      <c r="D18" s="197"/>
      <c r="E18" s="198" t="s">
        <v>262</v>
      </c>
      <c r="F18" s="278" t="s">
        <v>263</v>
      </c>
      <c r="G18" s="278"/>
      <c r="H18" s="278"/>
      <c r="I18" s="278"/>
      <c r="J18" s="278"/>
      <c r="K18" s="193"/>
    </row>
    <row r="19" spans="2:11" ht="15" customHeight="1" x14ac:dyDescent="0.3">
      <c r="B19" s="196"/>
      <c r="C19" s="197"/>
      <c r="D19" s="197"/>
      <c r="E19" s="198" t="s">
        <v>264</v>
      </c>
      <c r="F19" s="278" t="s">
        <v>265</v>
      </c>
      <c r="G19" s="278"/>
      <c r="H19" s="278"/>
      <c r="I19" s="278"/>
      <c r="J19" s="278"/>
      <c r="K19" s="193"/>
    </row>
    <row r="20" spans="2:11" ht="15" customHeight="1" x14ac:dyDescent="0.3">
      <c r="B20" s="196"/>
      <c r="C20" s="197"/>
      <c r="D20" s="197"/>
      <c r="E20" s="198" t="s">
        <v>266</v>
      </c>
      <c r="F20" s="278" t="s">
        <v>267</v>
      </c>
      <c r="G20" s="278"/>
      <c r="H20" s="278"/>
      <c r="I20" s="278"/>
      <c r="J20" s="278"/>
      <c r="K20" s="193"/>
    </row>
    <row r="21" spans="2:11" ht="15" customHeight="1" x14ac:dyDescent="0.3">
      <c r="B21" s="196"/>
      <c r="C21" s="197"/>
      <c r="D21" s="197"/>
      <c r="E21" s="198" t="s">
        <v>268</v>
      </c>
      <c r="F21" s="278" t="s">
        <v>269</v>
      </c>
      <c r="G21" s="278"/>
      <c r="H21" s="278"/>
      <c r="I21" s="278"/>
      <c r="J21" s="278"/>
      <c r="K21" s="193"/>
    </row>
    <row r="22" spans="2:11" ht="12.75" customHeight="1" x14ac:dyDescent="0.3">
      <c r="B22" s="196"/>
      <c r="C22" s="197"/>
      <c r="D22" s="197"/>
      <c r="E22" s="197"/>
      <c r="F22" s="197"/>
      <c r="G22" s="197"/>
      <c r="H22" s="197"/>
      <c r="I22" s="197"/>
      <c r="J22" s="197"/>
      <c r="K22" s="193"/>
    </row>
    <row r="23" spans="2:11" ht="15" customHeight="1" x14ac:dyDescent="0.3">
      <c r="B23" s="196"/>
      <c r="C23" s="278" t="s">
        <v>270</v>
      </c>
      <c r="D23" s="278"/>
      <c r="E23" s="278"/>
      <c r="F23" s="278"/>
      <c r="G23" s="278"/>
      <c r="H23" s="278"/>
      <c r="I23" s="278"/>
      <c r="J23" s="278"/>
      <c r="K23" s="193"/>
    </row>
    <row r="24" spans="2:11" ht="15" customHeight="1" x14ac:dyDescent="0.3">
      <c r="B24" s="196"/>
      <c r="C24" s="278" t="s">
        <v>271</v>
      </c>
      <c r="D24" s="278"/>
      <c r="E24" s="278"/>
      <c r="F24" s="278"/>
      <c r="G24" s="278"/>
      <c r="H24" s="278"/>
      <c r="I24" s="278"/>
      <c r="J24" s="278"/>
      <c r="K24" s="193"/>
    </row>
    <row r="25" spans="2:11" ht="15" customHeight="1" x14ac:dyDescent="0.3">
      <c r="B25" s="196"/>
      <c r="C25" s="195"/>
      <c r="D25" s="278" t="s">
        <v>272</v>
      </c>
      <c r="E25" s="278"/>
      <c r="F25" s="278"/>
      <c r="G25" s="278"/>
      <c r="H25" s="278"/>
      <c r="I25" s="278"/>
      <c r="J25" s="278"/>
      <c r="K25" s="193"/>
    </row>
    <row r="26" spans="2:11" ht="15" customHeight="1" x14ac:dyDescent="0.3">
      <c r="B26" s="196"/>
      <c r="C26" s="197"/>
      <c r="D26" s="278" t="s">
        <v>273</v>
      </c>
      <c r="E26" s="278"/>
      <c r="F26" s="278"/>
      <c r="G26" s="278"/>
      <c r="H26" s="278"/>
      <c r="I26" s="278"/>
      <c r="J26" s="278"/>
      <c r="K26" s="193"/>
    </row>
    <row r="27" spans="2:11" ht="12.75" customHeight="1" x14ac:dyDescent="0.3">
      <c r="B27" s="196"/>
      <c r="C27" s="197"/>
      <c r="D27" s="197"/>
      <c r="E27" s="197"/>
      <c r="F27" s="197"/>
      <c r="G27" s="197"/>
      <c r="H27" s="197"/>
      <c r="I27" s="197"/>
      <c r="J27" s="197"/>
      <c r="K27" s="193"/>
    </row>
    <row r="28" spans="2:11" ht="15" customHeight="1" x14ac:dyDescent="0.3">
      <c r="B28" s="196"/>
      <c r="C28" s="197"/>
      <c r="D28" s="278" t="s">
        <v>274</v>
      </c>
      <c r="E28" s="278"/>
      <c r="F28" s="278"/>
      <c r="G28" s="278"/>
      <c r="H28" s="278"/>
      <c r="I28" s="278"/>
      <c r="J28" s="278"/>
      <c r="K28" s="193"/>
    </row>
    <row r="29" spans="2:11" ht="15" customHeight="1" x14ac:dyDescent="0.3">
      <c r="B29" s="196"/>
      <c r="C29" s="197"/>
      <c r="D29" s="278" t="s">
        <v>275</v>
      </c>
      <c r="E29" s="278"/>
      <c r="F29" s="278"/>
      <c r="G29" s="278"/>
      <c r="H29" s="278"/>
      <c r="I29" s="278"/>
      <c r="J29" s="278"/>
      <c r="K29" s="193"/>
    </row>
    <row r="30" spans="2:11" ht="12.75" customHeight="1" x14ac:dyDescent="0.3">
      <c r="B30" s="196"/>
      <c r="C30" s="197"/>
      <c r="D30" s="197"/>
      <c r="E30" s="197"/>
      <c r="F30" s="197"/>
      <c r="G30" s="197"/>
      <c r="H30" s="197"/>
      <c r="I30" s="197"/>
      <c r="J30" s="197"/>
      <c r="K30" s="193"/>
    </row>
    <row r="31" spans="2:11" ht="15" customHeight="1" x14ac:dyDescent="0.3">
      <c r="B31" s="196"/>
      <c r="C31" s="197"/>
      <c r="D31" s="278" t="s">
        <v>276</v>
      </c>
      <c r="E31" s="278"/>
      <c r="F31" s="278"/>
      <c r="G31" s="278"/>
      <c r="H31" s="278"/>
      <c r="I31" s="278"/>
      <c r="J31" s="278"/>
      <c r="K31" s="193"/>
    </row>
    <row r="32" spans="2:11" ht="15" customHeight="1" x14ac:dyDescent="0.3">
      <c r="B32" s="196"/>
      <c r="C32" s="197"/>
      <c r="D32" s="278" t="s">
        <v>277</v>
      </c>
      <c r="E32" s="278"/>
      <c r="F32" s="278"/>
      <c r="G32" s="278"/>
      <c r="H32" s="278"/>
      <c r="I32" s="278"/>
      <c r="J32" s="278"/>
      <c r="K32" s="193"/>
    </row>
    <row r="33" spans="2:11" ht="15" customHeight="1" x14ac:dyDescent="0.3">
      <c r="B33" s="196"/>
      <c r="C33" s="197"/>
      <c r="D33" s="278" t="s">
        <v>278</v>
      </c>
      <c r="E33" s="278"/>
      <c r="F33" s="278"/>
      <c r="G33" s="278"/>
      <c r="H33" s="278"/>
      <c r="I33" s="278"/>
      <c r="J33" s="278"/>
      <c r="K33" s="193"/>
    </row>
    <row r="34" spans="2:11" ht="15" customHeight="1" x14ac:dyDescent="0.3">
      <c r="B34" s="196"/>
      <c r="C34" s="197"/>
      <c r="D34" s="195"/>
      <c r="E34" s="199" t="s">
        <v>56</v>
      </c>
      <c r="F34" s="195"/>
      <c r="G34" s="278" t="s">
        <v>279</v>
      </c>
      <c r="H34" s="278"/>
      <c r="I34" s="278"/>
      <c r="J34" s="278"/>
      <c r="K34" s="193"/>
    </row>
    <row r="35" spans="2:11" ht="30.75" customHeight="1" x14ac:dyDescent="0.3">
      <c r="B35" s="196"/>
      <c r="C35" s="197"/>
      <c r="D35" s="195"/>
      <c r="E35" s="199" t="s">
        <v>280</v>
      </c>
      <c r="F35" s="195"/>
      <c r="G35" s="278" t="s">
        <v>281</v>
      </c>
      <c r="H35" s="278"/>
      <c r="I35" s="278"/>
      <c r="J35" s="278"/>
      <c r="K35" s="193"/>
    </row>
    <row r="36" spans="2:11" ht="15" customHeight="1" x14ac:dyDescent="0.3">
      <c r="B36" s="196"/>
      <c r="C36" s="197"/>
      <c r="D36" s="195"/>
      <c r="E36" s="199" t="s">
        <v>36</v>
      </c>
      <c r="F36" s="195"/>
      <c r="G36" s="278" t="s">
        <v>282</v>
      </c>
      <c r="H36" s="278"/>
      <c r="I36" s="278"/>
      <c r="J36" s="278"/>
      <c r="K36" s="193"/>
    </row>
    <row r="37" spans="2:11" ht="15" customHeight="1" x14ac:dyDescent="0.3">
      <c r="B37" s="196"/>
      <c r="C37" s="197"/>
      <c r="D37" s="195"/>
      <c r="E37" s="199" t="s">
        <v>57</v>
      </c>
      <c r="F37" s="195"/>
      <c r="G37" s="278" t="s">
        <v>283</v>
      </c>
      <c r="H37" s="278"/>
      <c r="I37" s="278"/>
      <c r="J37" s="278"/>
      <c r="K37" s="193"/>
    </row>
    <row r="38" spans="2:11" ht="15" customHeight="1" x14ac:dyDescent="0.3">
      <c r="B38" s="196"/>
      <c r="C38" s="197"/>
      <c r="D38" s="195"/>
      <c r="E38" s="199" t="s">
        <v>58</v>
      </c>
      <c r="F38" s="195"/>
      <c r="G38" s="278" t="s">
        <v>284</v>
      </c>
      <c r="H38" s="278"/>
      <c r="I38" s="278"/>
      <c r="J38" s="278"/>
      <c r="K38" s="193"/>
    </row>
    <row r="39" spans="2:11" ht="15" customHeight="1" x14ac:dyDescent="0.3">
      <c r="B39" s="196"/>
      <c r="C39" s="197"/>
      <c r="D39" s="195"/>
      <c r="E39" s="199" t="s">
        <v>59</v>
      </c>
      <c r="F39" s="195"/>
      <c r="G39" s="278" t="s">
        <v>285</v>
      </c>
      <c r="H39" s="278"/>
      <c r="I39" s="278"/>
      <c r="J39" s="278"/>
      <c r="K39" s="193"/>
    </row>
    <row r="40" spans="2:11" ht="15" customHeight="1" x14ac:dyDescent="0.3">
      <c r="B40" s="196"/>
      <c r="C40" s="197"/>
      <c r="D40" s="195"/>
      <c r="E40" s="199" t="s">
        <v>286</v>
      </c>
      <c r="F40" s="195"/>
      <c r="G40" s="278" t="s">
        <v>287</v>
      </c>
      <c r="H40" s="278"/>
      <c r="I40" s="278"/>
      <c r="J40" s="278"/>
      <c r="K40" s="193"/>
    </row>
    <row r="41" spans="2:11" ht="15" customHeight="1" x14ac:dyDescent="0.3">
      <c r="B41" s="196"/>
      <c r="C41" s="197"/>
      <c r="D41" s="195"/>
      <c r="E41" s="199"/>
      <c r="F41" s="195"/>
      <c r="G41" s="278" t="s">
        <v>288</v>
      </c>
      <c r="H41" s="278"/>
      <c r="I41" s="278"/>
      <c r="J41" s="278"/>
      <c r="K41" s="193"/>
    </row>
    <row r="42" spans="2:11" ht="15" customHeight="1" x14ac:dyDescent="0.3">
      <c r="B42" s="196"/>
      <c r="C42" s="197"/>
      <c r="D42" s="195"/>
      <c r="E42" s="199" t="s">
        <v>289</v>
      </c>
      <c r="F42" s="195"/>
      <c r="G42" s="278" t="s">
        <v>290</v>
      </c>
      <c r="H42" s="278"/>
      <c r="I42" s="278"/>
      <c r="J42" s="278"/>
      <c r="K42" s="193"/>
    </row>
    <row r="43" spans="2:11" ht="15" customHeight="1" x14ac:dyDescent="0.3">
      <c r="B43" s="196"/>
      <c r="C43" s="197"/>
      <c r="D43" s="195"/>
      <c r="E43" s="199" t="s">
        <v>61</v>
      </c>
      <c r="F43" s="195"/>
      <c r="G43" s="278" t="s">
        <v>291</v>
      </c>
      <c r="H43" s="278"/>
      <c r="I43" s="278"/>
      <c r="J43" s="278"/>
      <c r="K43" s="193"/>
    </row>
    <row r="44" spans="2:11" ht="12.75" customHeight="1" x14ac:dyDescent="0.3">
      <c r="B44" s="196"/>
      <c r="C44" s="197"/>
      <c r="D44" s="195"/>
      <c r="E44" s="195"/>
      <c r="F44" s="195"/>
      <c r="G44" s="195"/>
      <c r="H44" s="195"/>
      <c r="I44" s="195"/>
      <c r="J44" s="195"/>
      <c r="K44" s="193"/>
    </row>
    <row r="45" spans="2:11" ht="15" customHeight="1" x14ac:dyDescent="0.3">
      <c r="B45" s="196"/>
      <c r="C45" s="197"/>
      <c r="D45" s="278" t="s">
        <v>292</v>
      </c>
      <c r="E45" s="278"/>
      <c r="F45" s="278"/>
      <c r="G45" s="278"/>
      <c r="H45" s="278"/>
      <c r="I45" s="278"/>
      <c r="J45" s="278"/>
      <c r="K45" s="193"/>
    </row>
    <row r="46" spans="2:11" ht="15" customHeight="1" x14ac:dyDescent="0.3">
      <c r="B46" s="196"/>
      <c r="C46" s="197"/>
      <c r="D46" s="197"/>
      <c r="E46" s="278" t="s">
        <v>293</v>
      </c>
      <c r="F46" s="278"/>
      <c r="G46" s="278"/>
      <c r="H46" s="278"/>
      <c r="I46" s="278"/>
      <c r="J46" s="278"/>
      <c r="K46" s="193"/>
    </row>
    <row r="47" spans="2:11" ht="15" customHeight="1" x14ac:dyDescent="0.3">
      <c r="B47" s="196"/>
      <c r="C47" s="197"/>
      <c r="D47" s="197"/>
      <c r="E47" s="278" t="s">
        <v>294</v>
      </c>
      <c r="F47" s="278"/>
      <c r="G47" s="278"/>
      <c r="H47" s="278"/>
      <c r="I47" s="278"/>
      <c r="J47" s="278"/>
      <c r="K47" s="193"/>
    </row>
    <row r="48" spans="2:11" ht="15" customHeight="1" x14ac:dyDescent="0.3">
      <c r="B48" s="196"/>
      <c r="C48" s="197"/>
      <c r="D48" s="197"/>
      <c r="E48" s="278" t="s">
        <v>295</v>
      </c>
      <c r="F48" s="278"/>
      <c r="G48" s="278"/>
      <c r="H48" s="278"/>
      <c r="I48" s="278"/>
      <c r="J48" s="278"/>
      <c r="K48" s="193"/>
    </row>
    <row r="49" spans="2:11" ht="15" customHeight="1" x14ac:dyDescent="0.3">
      <c r="B49" s="196"/>
      <c r="C49" s="197"/>
      <c r="D49" s="278" t="s">
        <v>296</v>
      </c>
      <c r="E49" s="278"/>
      <c r="F49" s="278"/>
      <c r="G49" s="278"/>
      <c r="H49" s="278"/>
      <c r="I49" s="278"/>
      <c r="J49" s="278"/>
      <c r="K49" s="193"/>
    </row>
    <row r="50" spans="2:11" ht="25.5" customHeight="1" x14ac:dyDescent="0.3">
      <c r="B50" s="192"/>
      <c r="C50" s="282" t="s">
        <v>297</v>
      </c>
      <c r="D50" s="282"/>
      <c r="E50" s="282"/>
      <c r="F50" s="282"/>
      <c r="G50" s="282"/>
      <c r="H50" s="282"/>
      <c r="I50" s="282"/>
      <c r="J50" s="282"/>
      <c r="K50" s="193"/>
    </row>
    <row r="51" spans="2:11" ht="5.25" customHeight="1" x14ac:dyDescent="0.3">
      <c r="B51" s="192"/>
      <c r="C51" s="194"/>
      <c r="D51" s="194"/>
      <c r="E51" s="194"/>
      <c r="F51" s="194"/>
      <c r="G51" s="194"/>
      <c r="H51" s="194"/>
      <c r="I51" s="194"/>
      <c r="J51" s="194"/>
      <c r="K51" s="193"/>
    </row>
    <row r="52" spans="2:11" ht="15" customHeight="1" x14ac:dyDescent="0.3">
      <c r="B52" s="192"/>
      <c r="C52" s="278" t="s">
        <v>298</v>
      </c>
      <c r="D52" s="278"/>
      <c r="E52" s="278"/>
      <c r="F52" s="278"/>
      <c r="G52" s="278"/>
      <c r="H52" s="278"/>
      <c r="I52" s="278"/>
      <c r="J52" s="278"/>
      <c r="K52" s="193"/>
    </row>
    <row r="53" spans="2:11" ht="15" customHeight="1" x14ac:dyDescent="0.3">
      <c r="B53" s="192"/>
      <c r="C53" s="278" t="s">
        <v>299</v>
      </c>
      <c r="D53" s="278"/>
      <c r="E53" s="278"/>
      <c r="F53" s="278"/>
      <c r="G53" s="278"/>
      <c r="H53" s="278"/>
      <c r="I53" s="278"/>
      <c r="J53" s="278"/>
      <c r="K53" s="193"/>
    </row>
    <row r="54" spans="2:11" ht="12.75" customHeight="1" x14ac:dyDescent="0.3">
      <c r="B54" s="192"/>
      <c r="C54" s="195"/>
      <c r="D54" s="195"/>
      <c r="E54" s="195"/>
      <c r="F54" s="195"/>
      <c r="G54" s="195"/>
      <c r="H54" s="195"/>
      <c r="I54" s="195"/>
      <c r="J54" s="195"/>
      <c r="K54" s="193"/>
    </row>
    <row r="55" spans="2:11" ht="15" customHeight="1" x14ac:dyDescent="0.3">
      <c r="B55" s="192"/>
      <c r="C55" s="278" t="s">
        <v>300</v>
      </c>
      <c r="D55" s="278"/>
      <c r="E55" s="278"/>
      <c r="F55" s="278"/>
      <c r="G55" s="278"/>
      <c r="H55" s="278"/>
      <c r="I55" s="278"/>
      <c r="J55" s="278"/>
      <c r="K55" s="193"/>
    </row>
    <row r="56" spans="2:11" ht="15" customHeight="1" x14ac:dyDescent="0.3">
      <c r="B56" s="192"/>
      <c r="C56" s="197"/>
      <c r="D56" s="278" t="s">
        <v>301</v>
      </c>
      <c r="E56" s="278"/>
      <c r="F56" s="278"/>
      <c r="G56" s="278"/>
      <c r="H56" s="278"/>
      <c r="I56" s="278"/>
      <c r="J56" s="278"/>
      <c r="K56" s="193"/>
    </row>
    <row r="57" spans="2:11" ht="15" customHeight="1" x14ac:dyDescent="0.3">
      <c r="B57" s="192"/>
      <c r="C57" s="197"/>
      <c r="D57" s="278" t="s">
        <v>302</v>
      </c>
      <c r="E57" s="278"/>
      <c r="F57" s="278"/>
      <c r="G57" s="278"/>
      <c r="H57" s="278"/>
      <c r="I57" s="278"/>
      <c r="J57" s="278"/>
      <c r="K57" s="193"/>
    </row>
    <row r="58" spans="2:11" ht="15" customHeight="1" x14ac:dyDescent="0.3">
      <c r="B58" s="192"/>
      <c r="C58" s="197"/>
      <c r="D58" s="278" t="s">
        <v>303</v>
      </c>
      <c r="E58" s="278"/>
      <c r="F58" s="278"/>
      <c r="G58" s="278"/>
      <c r="H58" s="278"/>
      <c r="I58" s="278"/>
      <c r="J58" s="278"/>
      <c r="K58" s="193"/>
    </row>
    <row r="59" spans="2:11" ht="15" customHeight="1" x14ac:dyDescent="0.3">
      <c r="B59" s="192"/>
      <c r="C59" s="197"/>
      <c r="D59" s="278" t="s">
        <v>304</v>
      </c>
      <c r="E59" s="278"/>
      <c r="F59" s="278"/>
      <c r="G59" s="278"/>
      <c r="H59" s="278"/>
      <c r="I59" s="278"/>
      <c r="J59" s="278"/>
      <c r="K59" s="193"/>
    </row>
    <row r="60" spans="2:11" ht="15" customHeight="1" x14ac:dyDescent="0.3">
      <c r="B60" s="192"/>
      <c r="C60" s="197"/>
      <c r="D60" s="279" t="s">
        <v>305</v>
      </c>
      <c r="E60" s="279"/>
      <c r="F60" s="279"/>
      <c r="G60" s="279"/>
      <c r="H60" s="279"/>
      <c r="I60" s="279"/>
      <c r="J60" s="279"/>
      <c r="K60" s="193"/>
    </row>
    <row r="61" spans="2:11" ht="15" customHeight="1" x14ac:dyDescent="0.3">
      <c r="B61" s="192"/>
      <c r="C61" s="197"/>
      <c r="D61" s="278" t="s">
        <v>306</v>
      </c>
      <c r="E61" s="278"/>
      <c r="F61" s="278"/>
      <c r="G61" s="278"/>
      <c r="H61" s="278"/>
      <c r="I61" s="278"/>
      <c r="J61" s="278"/>
      <c r="K61" s="193"/>
    </row>
    <row r="62" spans="2:11" ht="12.75" customHeight="1" x14ac:dyDescent="0.3">
      <c r="B62" s="192"/>
      <c r="C62" s="197"/>
      <c r="D62" s="197"/>
      <c r="E62" s="200"/>
      <c r="F62" s="197"/>
      <c r="G62" s="197"/>
      <c r="H62" s="197"/>
      <c r="I62" s="197"/>
      <c r="J62" s="197"/>
      <c r="K62" s="193"/>
    </row>
    <row r="63" spans="2:11" ht="15" customHeight="1" x14ac:dyDescent="0.3">
      <c r="B63" s="192"/>
      <c r="C63" s="197"/>
      <c r="D63" s="278" t="s">
        <v>307</v>
      </c>
      <c r="E63" s="278"/>
      <c r="F63" s="278"/>
      <c r="G63" s="278"/>
      <c r="H63" s="278"/>
      <c r="I63" s="278"/>
      <c r="J63" s="278"/>
      <c r="K63" s="193"/>
    </row>
    <row r="64" spans="2:11" ht="15" customHeight="1" x14ac:dyDescent="0.3">
      <c r="B64" s="192"/>
      <c r="C64" s="197"/>
      <c r="D64" s="279" t="s">
        <v>308</v>
      </c>
      <c r="E64" s="279"/>
      <c r="F64" s="279"/>
      <c r="G64" s="279"/>
      <c r="H64" s="279"/>
      <c r="I64" s="279"/>
      <c r="J64" s="279"/>
      <c r="K64" s="193"/>
    </row>
    <row r="65" spans="2:11" ht="15" customHeight="1" x14ac:dyDescent="0.3">
      <c r="B65" s="192"/>
      <c r="C65" s="197"/>
      <c r="D65" s="278" t="s">
        <v>309</v>
      </c>
      <c r="E65" s="278"/>
      <c r="F65" s="278"/>
      <c r="G65" s="278"/>
      <c r="H65" s="278"/>
      <c r="I65" s="278"/>
      <c r="J65" s="278"/>
      <c r="K65" s="193"/>
    </row>
    <row r="66" spans="2:11" ht="15" customHeight="1" x14ac:dyDescent="0.3">
      <c r="B66" s="192"/>
      <c r="C66" s="197"/>
      <c r="D66" s="278" t="s">
        <v>310</v>
      </c>
      <c r="E66" s="278"/>
      <c r="F66" s="278"/>
      <c r="G66" s="278"/>
      <c r="H66" s="278"/>
      <c r="I66" s="278"/>
      <c r="J66" s="278"/>
      <c r="K66" s="193"/>
    </row>
    <row r="67" spans="2:11" ht="15" customHeight="1" x14ac:dyDescent="0.3">
      <c r="B67" s="192"/>
      <c r="C67" s="197"/>
      <c r="D67" s="278" t="s">
        <v>311</v>
      </c>
      <c r="E67" s="278"/>
      <c r="F67" s="278"/>
      <c r="G67" s="278"/>
      <c r="H67" s="278"/>
      <c r="I67" s="278"/>
      <c r="J67" s="278"/>
      <c r="K67" s="193"/>
    </row>
    <row r="68" spans="2:11" ht="15" customHeight="1" x14ac:dyDescent="0.3">
      <c r="B68" s="192"/>
      <c r="C68" s="197"/>
      <c r="D68" s="278" t="s">
        <v>312</v>
      </c>
      <c r="E68" s="278"/>
      <c r="F68" s="278"/>
      <c r="G68" s="278"/>
      <c r="H68" s="278"/>
      <c r="I68" s="278"/>
      <c r="J68" s="278"/>
      <c r="K68" s="193"/>
    </row>
    <row r="69" spans="2:11" ht="12.75" customHeight="1" x14ac:dyDescent="0.3">
      <c r="B69" s="201"/>
      <c r="C69" s="202"/>
      <c r="D69" s="202"/>
      <c r="E69" s="202"/>
      <c r="F69" s="202"/>
      <c r="G69" s="202"/>
      <c r="H69" s="202"/>
      <c r="I69" s="202"/>
      <c r="J69" s="202"/>
      <c r="K69" s="203"/>
    </row>
    <row r="70" spans="2:11" ht="18.75" customHeight="1" x14ac:dyDescent="0.3">
      <c r="B70" s="204"/>
      <c r="C70" s="204"/>
      <c r="D70" s="204"/>
      <c r="E70" s="204"/>
      <c r="F70" s="204"/>
      <c r="G70" s="204"/>
      <c r="H70" s="204"/>
      <c r="I70" s="204"/>
      <c r="J70" s="204"/>
      <c r="K70" s="205"/>
    </row>
    <row r="71" spans="2:11" ht="18.75" customHeight="1" x14ac:dyDescent="0.3">
      <c r="B71" s="20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2:11" ht="7.5" customHeight="1" x14ac:dyDescent="0.3">
      <c r="B72" s="206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ht="45" customHeight="1" x14ac:dyDescent="0.3">
      <c r="B73" s="209"/>
      <c r="C73" s="280" t="s">
        <v>47</v>
      </c>
      <c r="D73" s="280"/>
      <c r="E73" s="280"/>
      <c r="F73" s="280"/>
      <c r="G73" s="280"/>
      <c r="H73" s="280"/>
      <c r="I73" s="280"/>
      <c r="J73" s="280"/>
      <c r="K73" s="210"/>
    </row>
    <row r="74" spans="2:11" ht="17.25" customHeight="1" x14ac:dyDescent="0.3">
      <c r="B74" s="209"/>
      <c r="C74" s="211" t="s">
        <v>313</v>
      </c>
      <c r="D74" s="211"/>
      <c r="E74" s="211"/>
      <c r="F74" s="211" t="s">
        <v>314</v>
      </c>
      <c r="G74" s="212"/>
      <c r="H74" s="211" t="s">
        <v>57</v>
      </c>
      <c r="I74" s="211" t="s">
        <v>37</v>
      </c>
      <c r="J74" s="211" t="s">
        <v>315</v>
      </c>
      <c r="K74" s="210"/>
    </row>
    <row r="75" spans="2:11" ht="17.25" customHeight="1" x14ac:dyDescent="0.3">
      <c r="B75" s="209"/>
      <c r="C75" s="213" t="s">
        <v>316</v>
      </c>
      <c r="D75" s="213"/>
      <c r="E75" s="213"/>
      <c r="F75" s="214" t="s">
        <v>317</v>
      </c>
      <c r="G75" s="215"/>
      <c r="H75" s="213"/>
      <c r="I75" s="213"/>
      <c r="J75" s="213" t="s">
        <v>318</v>
      </c>
      <c r="K75" s="210"/>
    </row>
    <row r="76" spans="2:11" ht="5.25" customHeight="1" x14ac:dyDescent="0.3">
      <c r="B76" s="209"/>
      <c r="C76" s="216"/>
      <c r="D76" s="216"/>
      <c r="E76" s="216"/>
      <c r="F76" s="216"/>
      <c r="G76" s="217"/>
      <c r="H76" s="216"/>
      <c r="I76" s="216"/>
      <c r="J76" s="216"/>
      <c r="K76" s="210"/>
    </row>
    <row r="77" spans="2:11" ht="15" customHeight="1" x14ac:dyDescent="0.3">
      <c r="B77" s="209"/>
      <c r="C77" s="199" t="s">
        <v>36</v>
      </c>
      <c r="D77" s="216"/>
      <c r="E77" s="216"/>
      <c r="F77" s="218" t="s">
        <v>319</v>
      </c>
      <c r="G77" s="217"/>
      <c r="H77" s="199" t="s">
        <v>320</v>
      </c>
      <c r="I77" s="199" t="s">
        <v>321</v>
      </c>
      <c r="J77" s="199">
        <v>20</v>
      </c>
      <c r="K77" s="210"/>
    </row>
    <row r="78" spans="2:11" ht="15" customHeight="1" x14ac:dyDescent="0.3">
      <c r="B78" s="209"/>
      <c r="C78" s="199" t="s">
        <v>322</v>
      </c>
      <c r="D78" s="199"/>
      <c r="E78" s="199"/>
      <c r="F78" s="218" t="s">
        <v>319</v>
      </c>
      <c r="G78" s="217"/>
      <c r="H78" s="199" t="s">
        <v>323</v>
      </c>
      <c r="I78" s="199" t="s">
        <v>321</v>
      </c>
      <c r="J78" s="199">
        <v>120</v>
      </c>
      <c r="K78" s="210"/>
    </row>
    <row r="79" spans="2:11" ht="15" customHeight="1" x14ac:dyDescent="0.3">
      <c r="B79" s="219"/>
      <c r="C79" s="199" t="s">
        <v>324</v>
      </c>
      <c r="D79" s="199"/>
      <c r="E79" s="199"/>
      <c r="F79" s="218" t="s">
        <v>325</v>
      </c>
      <c r="G79" s="217"/>
      <c r="H79" s="199" t="s">
        <v>326</v>
      </c>
      <c r="I79" s="199" t="s">
        <v>321</v>
      </c>
      <c r="J79" s="199">
        <v>50</v>
      </c>
      <c r="K79" s="210"/>
    </row>
    <row r="80" spans="2:11" ht="15" customHeight="1" x14ac:dyDescent="0.3">
      <c r="B80" s="219"/>
      <c r="C80" s="199" t="s">
        <v>327</v>
      </c>
      <c r="D80" s="199"/>
      <c r="E80" s="199"/>
      <c r="F80" s="218" t="s">
        <v>319</v>
      </c>
      <c r="G80" s="217"/>
      <c r="H80" s="199" t="s">
        <v>328</v>
      </c>
      <c r="I80" s="199" t="s">
        <v>329</v>
      </c>
      <c r="J80" s="199"/>
      <c r="K80" s="210"/>
    </row>
    <row r="81" spans="2:11" ht="15" customHeight="1" x14ac:dyDescent="0.3">
      <c r="B81" s="219"/>
      <c r="C81" s="220" t="s">
        <v>330</v>
      </c>
      <c r="D81" s="220"/>
      <c r="E81" s="220"/>
      <c r="F81" s="221" t="s">
        <v>325</v>
      </c>
      <c r="G81" s="220"/>
      <c r="H81" s="220" t="s">
        <v>331</v>
      </c>
      <c r="I81" s="220" t="s">
        <v>321</v>
      </c>
      <c r="J81" s="220">
        <v>15</v>
      </c>
      <c r="K81" s="210"/>
    </row>
    <row r="82" spans="2:11" ht="15" customHeight="1" x14ac:dyDescent="0.3">
      <c r="B82" s="219"/>
      <c r="C82" s="220" t="s">
        <v>332</v>
      </c>
      <c r="D82" s="220"/>
      <c r="E82" s="220"/>
      <c r="F82" s="221" t="s">
        <v>325</v>
      </c>
      <c r="G82" s="220"/>
      <c r="H82" s="220" t="s">
        <v>333</v>
      </c>
      <c r="I82" s="220" t="s">
        <v>321</v>
      </c>
      <c r="J82" s="220">
        <v>15</v>
      </c>
      <c r="K82" s="210"/>
    </row>
    <row r="83" spans="2:11" ht="15" customHeight="1" x14ac:dyDescent="0.3">
      <c r="B83" s="219"/>
      <c r="C83" s="220" t="s">
        <v>334</v>
      </c>
      <c r="D83" s="220"/>
      <c r="E83" s="220"/>
      <c r="F83" s="221" t="s">
        <v>325</v>
      </c>
      <c r="G83" s="220"/>
      <c r="H83" s="220" t="s">
        <v>335</v>
      </c>
      <c r="I83" s="220" t="s">
        <v>321</v>
      </c>
      <c r="J83" s="220">
        <v>20</v>
      </c>
      <c r="K83" s="210"/>
    </row>
    <row r="84" spans="2:11" ht="15" customHeight="1" x14ac:dyDescent="0.3">
      <c r="B84" s="219"/>
      <c r="C84" s="220" t="s">
        <v>336</v>
      </c>
      <c r="D84" s="220"/>
      <c r="E84" s="220"/>
      <c r="F84" s="221" t="s">
        <v>325</v>
      </c>
      <c r="G84" s="220"/>
      <c r="H84" s="220" t="s">
        <v>337</v>
      </c>
      <c r="I84" s="220" t="s">
        <v>321</v>
      </c>
      <c r="J84" s="220">
        <v>20</v>
      </c>
      <c r="K84" s="210"/>
    </row>
    <row r="85" spans="2:11" ht="15" customHeight="1" x14ac:dyDescent="0.3">
      <c r="B85" s="219"/>
      <c r="C85" s="199" t="s">
        <v>338</v>
      </c>
      <c r="D85" s="199"/>
      <c r="E85" s="199"/>
      <c r="F85" s="218" t="s">
        <v>325</v>
      </c>
      <c r="G85" s="217"/>
      <c r="H85" s="199" t="s">
        <v>339</v>
      </c>
      <c r="I85" s="199" t="s">
        <v>321</v>
      </c>
      <c r="J85" s="199">
        <v>50</v>
      </c>
      <c r="K85" s="210"/>
    </row>
    <row r="86" spans="2:11" ht="15" customHeight="1" x14ac:dyDescent="0.3">
      <c r="B86" s="219"/>
      <c r="C86" s="199" t="s">
        <v>340</v>
      </c>
      <c r="D86" s="199"/>
      <c r="E86" s="199"/>
      <c r="F86" s="218" t="s">
        <v>325</v>
      </c>
      <c r="G86" s="217"/>
      <c r="H86" s="199" t="s">
        <v>341</v>
      </c>
      <c r="I86" s="199" t="s">
        <v>321</v>
      </c>
      <c r="J86" s="199">
        <v>20</v>
      </c>
      <c r="K86" s="210"/>
    </row>
    <row r="87" spans="2:11" ht="15" customHeight="1" x14ac:dyDescent="0.3">
      <c r="B87" s="219"/>
      <c r="C87" s="199" t="s">
        <v>342</v>
      </c>
      <c r="D87" s="199"/>
      <c r="E87" s="199"/>
      <c r="F87" s="218" t="s">
        <v>325</v>
      </c>
      <c r="G87" s="217"/>
      <c r="H87" s="199" t="s">
        <v>343</v>
      </c>
      <c r="I87" s="199" t="s">
        <v>321</v>
      </c>
      <c r="J87" s="199">
        <v>20</v>
      </c>
      <c r="K87" s="210"/>
    </row>
    <row r="88" spans="2:11" ht="15" customHeight="1" x14ac:dyDescent="0.3">
      <c r="B88" s="219"/>
      <c r="C88" s="199" t="s">
        <v>344</v>
      </c>
      <c r="D88" s="199"/>
      <c r="E88" s="199"/>
      <c r="F88" s="218" t="s">
        <v>325</v>
      </c>
      <c r="G88" s="217"/>
      <c r="H88" s="199" t="s">
        <v>345</v>
      </c>
      <c r="I88" s="199" t="s">
        <v>321</v>
      </c>
      <c r="J88" s="199">
        <v>50</v>
      </c>
      <c r="K88" s="210"/>
    </row>
    <row r="89" spans="2:11" ht="15" customHeight="1" x14ac:dyDescent="0.3">
      <c r="B89" s="219"/>
      <c r="C89" s="199" t="s">
        <v>346</v>
      </c>
      <c r="D89" s="199"/>
      <c r="E89" s="199"/>
      <c r="F89" s="218" t="s">
        <v>325</v>
      </c>
      <c r="G89" s="217"/>
      <c r="H89" s="199" t="s">
        <v>346</v>
      </c>
      <c r="I89" s="199" t="s">
        <v>321</v>
      </c>
      <c r="J89" s="199">
        <v>50</v>
      </c>
      <c r="K89" s="210"/>
    </row>
    <row r="90" spans="2:11" ht="15" customHeight="1" x14ac:dyDescent="0.3">
      <c r="B90" s="219"/>
      <c r="C90" s="199" t="s">
        <v>62</v>
      </c>
      <c r="D90" s="199"/>
      <c r="E90" s="199"/>
      <c r="F90" s="218" t="s">
        <v>325</v>
      </c>
      <c r="G90" s="217"/>
      <c r="H90" s="199" t="s">
        <v>347</v>
      </c>
      <c r="I90" s="199" t="s">
        <v>321</v>
      </c>
      <c r="J90" s="199">
        <v>255</v>
      </c>
      <c r="K90" s="210"/>
    </row>
    <row r="91" spans="2:11" ht="15" customHeight="1" x14ac:dyDescent="0.3">
      <c r="B91" s="219"/>
      <c r="C91" s="199" t="s">
        <v>348</v>
      </c>
      <c r="D91" s="199"/>
      <c r="E91" s="199"/>
      <c r="F91" s="218" t="s">
        <v>319</v>
      </c>
      <c r="G91" s="217"/>
      <c r="H91" s="199" t="s">
        <v>349</v>
      </c>
      <c r="I91" s="199" t="s">
        <v>350</v>
      </c>
      <c r="J91" s="199"/>
      <c r="K91" s="210"/>
    </row>
    <row r="92" spans="2:11" ht="15" customHeight="1" x14ac:dyDescent="0.3">
      <c r="B92" s="219"/>
      <c r="C92" s="199" t="s">
        <v>351</v>
      </c>
      <c r="D92" s="199"/>
      <c r="E92" s="199"/>
      <c r="F92" s="218" t="s">
        <v>319</v>
      </c>
      <c r="G92" s="217"/>
      <c r="H92" s="199" t="s">
        <v>352</v>
      </c>
      <c r="I92" s="199" t="s">
        <v>353</v>
      </c>
      <c r="J92" s="199"/>
      <c r="K92" s="210"/>
    </row>
    <row r="93" spans="2:11" ht="15" customHeight="1" x14ac:dyDescent="0.3">
      <c r="B93" s="219"/>
      <c r="C93" s="199" t="s">
        <v>354</v>
      </c>
      <c r="D93" s="199"/>
      <c r="E93" s="199"/>
      <c r="F93" s="218" t="s">
        <v>319</v>
      </c>
      <c r="G93" s="217"/>
      <c r="H93" s="199" t="s">
        <v>354</v>
      </c>
      <c r="I93" s="199" t="s">
        <v>353</v>
      </c>
      <c r="J93" s="199"/>
      <c r="K93" s="210"/>
    </row>
    <row r="94" spans="2:11" ht="15" customHeight="1" x14ac:dyDescent="0.3">
      <c r="B94" s="219"/>
      <c r="C94" s="199" t="s">
        <v>23</v>
      </c>
      <c r="D94" s="199"/>
      <c r="E94" s="199"/>
      <c r="F94" s="218" t="s">
        <v>319</v>
      </c>
      <c r="G94" s="217"/>
      <c r="H94" s="199" t="s">
        <v>355</v>
      </c>
      <c r="I94" s="199" t="s">
        <v>353</v>
      </c>
      <c r="J94" s="199"/>
      <c r="K94" s="210"/>
    </row>
    <row r="95" spans="2:11" ht="15" customHeight="1" x14ac:dyDescent="0.3">
      <c r="B95" s="219"/>
      <c r="C95" s="199" t="s">
        <v>33</v>
      </c>
      <c r="D95" s="199"/>
      <c r="E95" s="199"/>
      <c r="F95" s="218" t="s">
        <v>319</v>
      </c>
      <c r="G95" s="217"/>
      <c r="H95" s="199" t="s">
        <v>356</v>
      </c>
      <c r="I95" s="199" t="s">
        <v>353</v>
      </c>
      <c r="J95" s="199"/>
      <c r="K95" s="210"/>
    </row>
    <row r="96" spans="2:11" ht="15" customHeight="1" x14ac:dyDescent="0.3">
      <c r="B96" s="222"/>
      <c r="C96" s="223"/>
      <c r="D96" s="223"/>
      <c r="E96" s="223"/>
      <c r="F96" s="223"/>
      <c r="G96" s="223"/>
      <c r="H96" s="223"/>
      <c r="I96" s="223"/>
      <c r="J96" s="223"/>
      <c r="K96" s="224"/>
    </row>
    <row r="97" spans="2:11" ht="18.75" customHeight="1" x14ac:dyDescent="0.3">
      <c r="B97" s="225"/>
      <c r="C97" s="226"/>
      <c r="D97" s="226"/>
      <c r="E97" s="226"/>
      <c r="F97" s="226"/>
      <c r="G97" s="226"/>
      <c r="H97" s="226"/>
      <c r="I97" s="226"/>
      <c r="J97" s="226"/>
      <c r="K97" s="225"/>
    </row>
    <row r="98" spans="2:11" ht="18.75" customHeight="1" x14ac:dyDescent="0.3">
      <c r="B98" s="205"/>
      <c r="C98" s="205"/>
      <c r="D98" s="205"/>
      <c r="E98" s="205"/>
      <c r="F98" s="205"/>
      <c r="G98" s="205"/>
      <c r="H98" s="205"/>
      <c r="I98" s="205"/>
      <c r="J98" s="205"/>
      <c r="K98" s="205"/>
    </row>
    <row r="99" spans="2:11" ht="7.5" customHeight="1" x14ac:dyDescent="0.3">
      <c r="B99" s="206"/>
      <c r="C99" s="207"/>
      <c r="D99" s="207"/>
      <c r="E99" s="207"/>
      <c r="F99" s="207"/>
      <c r="G99" s="207"/>
      <c r="H99" s="207"/>
      <c r="I99" s="207"/>
      <c r="J99" s="207"/>
      <c r="K99" s="208"/>
    </row>
    <row r="100" spans="2:11" ht="45" customHeight="1" x14ac:dyDescent="0.3">
      <c r="B100" s="209"/>
      <c r="C100" s="280" t="s">
        <v>357</v>
      </c>
      <c r="D100" s="280"/>
      <c r="E100" s="280"/>
      <c r="F100" s="280"/>
      <c r="G100" s="280"/>
      <c r="H100" s="280"/>
      <c r="I100" s="280"/>
      <c r="J100" s="280"/>
      <c r="K100" s="210"/>
    </row>
    <row r="101" spans="2:11" ht="17.25" customHeight="1" x14ac:dyDescent="0.3">
      <c r="B101" s="209"/>
      <c r="C101" s="211" t="s">
        <v>313</v>
      </c>
      <c r="D101" s="211"/>
      <c r="E101" s="211"/>
      <c r="F101" s="211" t="s">
        <v>314</v>
      </c>
      <c r="G101" s="212"/>
      <c r="H101" s="211" t="s">
        <v>57</v>
      </c>
      <c r="I101" s="211" t="s">
        <v>37</v>
      </c>
      <c r="J101" s="211" t="s">
        <v>315</v>
      </c>
      <c r="K101" s="210"/>
    </row>
    <row r="102" spans="2:11" ht="17.25" customHeight="1" x14ac:dyDescent="0.3">
      <c r="B102" s="209"/>
      <c r="C102" s="213" t="s">
        <v>316</v>
      </c>
      <c r="D102" s="213"/>
      <c r="E102" s="213"/>
      <c r="F102" s="214" t="s">
        <v>317</v>
      </c>
      <c r="G102" s="215"/>
      <c r="H102" s="213"/>
      <c r="I102" s="213"/>
      <c r="J102" s="213" t="s">
        <v>318</v>
      </c>
      <c r="K102" s="210"/>
    </row>
    <row r="103" spans="2:11" ht="5.25" customHeight="1" x14ac:dyDescent="0.3">
      <c r="B103" s="209"/>
      <c r="C103" s="211"/>
      <c r="D103" s="211"/>
      <c r="E103" s="211"/>
      <c r="F103" s="211"/>
      <c r="G103" s="227"/>
      <c r="H103" s="211"/>
      <c r="I103" s="211"/>
      <c r="J103" s="211"/>
      <c r="K103" s="210"/>
    </row>
    <row r="104" spans="2:11" ht="15" customHeight="1" x14ac:dyDescent="0.3">
      <c r="B104" s="209"/>
      <c r="C104" s="199" t="s">
        <v>36</v>
      </c>
      <c r="D104" s="216"/>
      <c r="E104" s="216"/>
      <c r="F104" s="218" t="s">
        <v>319</v>
      </c>
      <c r="G104" s="227"/>
      <c r="H104" s="199" t="s">
        <v>358</v>
      </c>
      <c r="I104" s="199" t="s">
        <v>321</v>
      </c>
      <c r="J104" s="199">
        <v>20</v>
      </c>
      <c r="K104" s="210"/>
    </row>
    <row r="105" spans="2:11" ht="15" customHeight="1" x14ac:dyDescent="0.3">
      <c r="B105" s="209"/>
      <c r="C105" s="199" t="s">
        <v>322</v>
      </c>
      <c r="D105" s="199"/>
      <c r="E105" s="199"/>
      <c r="F105" s="218" t="s">
        <v>319</v>
      </c>
      <c r="G105" s="199"/>
      <c r="H105" s="199" t="s">
        <v>358</v>
      </c>
      <c r="I105" s="199" t="s">
        <v>321</v>
      </c>
      <c r="J105" s="199">
        <v>120</v>
      </c>
      <c r="K105" s="210"/>
    </row>
    <row r="106" spans="2:11" ht="15" customHeight="1" x14ac:dyDescent="0.3">
      <c r="B106" s="219"/>
      <c r="C106" s="199" t="s">
        <v>324</v>
      </c>
      <c r="D106" s="199"/>
      <c r="E106" s="199"/>
      <c r="F106" s="218" t="s">
        <v>325</v>
      </c>
      <c r="G106" s="199"/>
      <c r="H106" s="199" t="s">
        <v>358</v>
      </c>
      <c r="I106" s="199" t="s">
        <v>321</v>
      </c>
      <c r="J106" s="199">
        <v>50</v>
      </c>
      <c r="K106" s="210"/>
    </row>
    <row r="107" spans="2:11" ht="15" customHeight="1" x14ac:dyDescent="0.3">
      <c r="B107" s="219"/>
      <c r="C107" s="199" t="s">
        <v>327</v>
      </c>
      <c r="D107" s="199"/>
      <c r="E107" s="199"/>
      <c r="F107" s="218" t="s">
        <v>319</v>
      </c>
      <c r="G107" s="199"/>
      <c r="H107" s="199" t="s">
        <v>358</v>
      </c>
      <c r="I107" s="199" t="s">
        <v>329</v>
      </c>
      <c r="J107" s="199"/>
      <c r="K107" s="210"/>
    </row>
    <row r="108" spans="2:11" ht="15" customHeight="1" x14ac:dyDescent="0.3">
      <c r="B108" s="219"/>
      <c r="C108" s="199" t="s">
        <v>338</v>
      </c>
      <c r="D108" s="199"/>
      <c r="E108" s="199"/>
      <c r="F108" s="218" t="s">
        <v>325</v>
      </c>
      <c r="G108" s="199"/>
      <c r="H108" s="199" t="s">
        <v>358</v>
      </c>
      <c r="I108" s="199" t="s">
        <v>321</v>
      </c>
      <c r="J108" s="199">
        <v>50</v>
      </c>
      <c r="K108" s="210"/>
    </row>
    <row r="109" spans="2:11" ht="15" customHeight="1" x14ac:dyDescent="0.3">
      <c r="B109" s="219"/>
      <c r="C109" s="199" t="s">
        <v>346</v>
      </c>
      <c r="D109" s="199"/>
      <c r="E109" s="199"/>
      <c r="F109" s="218" t="s">
        <v>325</v>
      </c>
      <c r="G109" s="199"/>
      <c r="H109" s="199" t="s">
        <v>358</v>
      </c>
      <c r="I109" s="199" t="s">
        <v>321</v>
      </c>
      <c r="J109" s="199">
        <v>50</v>
      </c>
      <c r="K109" s="210"/>
    </row>
    <row r="110" spans="2:11" ht="15" customHeight="1" x14ac:dyDescent="0.3">
      <c r="B110" s="219"/>
      <c r="C110" s="199" t="s">
        <v>344</v>
      </c>
      <c r="D110" s="199"/>
      <c r="E110" s="199"/>
      <c r="F110" s="218" t="s">
        <v>325</v>
      </c>
      <c r="G110" s="199"/>
      <c r="H110" s="199" t="s">
        <v>358</v>
      </c>
      <c r="I110" s="199" t="s">
        <v>321</v>
      </c>
      <c r="J110" s="199">
        <v>50</v>
      </c>
      <c r="K110" s="210"/>
    </row>
    <row r="111" spans="2:11" ht="15" customHeight="1" x14ac:dyDescent="0.3">
      <c r="B111" s="219"/>
      <c r="C111" s="199" t="s">
        <v>36</v>
      </c>
      <c r="D111" s="199"/>
      <c r="E111" s="199"/>
      <c r="F111" s="218" t="s">
        <v>319</v>
      </c>
      <c r="G111" s="199"/>
      <c r="H111" s="199" t="s">
        <v>359</v>
      </c>
      <c r="I111" s="199" t="s">
        <v>321</v>
      </c>
      <c r="J111" s="199">
        <v>20</v>
      </c>
      <c r="K111" s="210"/>
    </row>
    <row r="112" spans="2:11" ht="15" customHeight="1" x14ac:dyDescent="0.3">
      <c r="B112" s="219"/>
      <c r="C112" s="199" t="s">
        <v>360</v>
      </c>
      <c r="D112" s="199"/>
      <c r="E112" s="199"/>
      <c r="F112" s="218" t="s">
        <v>319</v>
      </c>
      <c r="G112" s="199"/>
      <c r="H112" s="199" t="s">
        <v>361</v>
      </c>
      <c r="I112" s="199" t="s">
        <v>321</v>
      </c>
      <c r="J112" s="199">
        <v>120</v>
      </c>
      <c r="K112" s="210"/>
    </row>
    <row r="113" spans="2:11" ht="15" customHeight="1" x14ac:dyDescent="0.3">
      <c r="B113" s="219"/>
      <c r="C113" s="199" t="s">
        <v>23</v>
      </c>
      <c r="D113" s="199"/>
      <c r="E113" s="199"/>
      <c r="F113" s="218" t="s">
        <v>319</v>
      </c>
      <c r="G113" s="199"/>
      <c r="H113" s="199" t="s">
        <v>362</v>
      </c>
      <c r="I113" s="199" t="s">
        <v>353</v>
      </c>
      <c r="J113" s="199"/>
      <c r="K113" s="210"/>
    </row>
    <row r="114" spans="2:11" ht="15" customHeight="1" x14ac:dyDescent="0.3">
      <c r="B114" s="219"/>
      <c r="C114" s="199" t="s">
        <v>33</v>
      </c>
      <c r="D114" s="199"/>
      <c r="E114" s="199"/>
      <c r="F114" s="218" t="s">
        <v>319</v>
      </c>
      <c r="G114" s="199"/>
      <c r="H114" s="199" t="s">
        <v>363</v>
      </c>
      <c r="I114" s="199" t="s">
        <v>353</v>
      </c>
      <c r="J114" s="199"/>
      <c r="K114" s="210"/>
    </row>
    <row r="115" spans="2:11" ht="15" customHeight="1" x14ac:dyDescent="0.3">
      <c r="B115" s="219"/>
      <c r="C115" s="199" t="s">
        <v>37</v>
      </c>
      <c r="D115" s="199"/>
      <c r="E115" s="199"/>
      <c r="F115" s="218" t="s">
        <v>319</v>
      </c>
      <c r="G115" s="199"/>
      <c r="H115" s="199" t="s">
        <v>364</v>
      </c>
      <c r="I115" s="199" t="s">
        <v>365</v>
      </c>
      <c r="J115" s="199"/>
      <c r="K115" s="210"/>
    </row>
    <row r="116" spans="2:11" ht="15" customHeight="1" x14ac:dyDescent="0.3">
      <c r="B116" s="222"/>
      <c r="C116" s="228"/>
      <c r="D116" s="228"/>
      <c r="E116" s="228"/>
      <c r="F116" s="228"/>
      <c r="G116" s="228"/>
      <c r="H116" s="228"/>
      <c r="I116" s="228"/>
      <c r="J116" s="228"/>
      <c r="K116" s="224"/>
    </row>
    <row r="117" spans="2:11" ht="18.75" customHeight="1" x14ac:dyDescent="0.3">
      <c r="B117" s="229"/>
      <c r="C117" s="195"/>
      <c r="D117" s="195"/>
      <c r="E117" s="195"/>
      <c r="F117" s="230"/>
      <c r="G117" s="195"/>
      <c r="H117" s="195"/>
      <c r="I117" s="195"/>
      <c r="J117" s="195"/>
      <c r="K117" s="229"/>
    </row>
    <row r="118" spans="2:11" ht="18.75" customHeight="1" x14ac:dyDescent="0.3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</row>
    <row r="119" spans="2:11" ht="7.5" customHeight="1" x14ac:dyDescent="0.3">
      <c r="B119" s="231"/>
      <c r="C119" s="232"/>
      <c r="D119" s="232"/>
      <c r="E119" s="232"/>
      <c r="F119" s="232"/>
      <c r="G119" s="232"/>
      <c r="H119" s="232"/>
      <c r="I119" s="232"/>
      <c r="J119" s="232"/>
      <c r="K119" s="233"/>
    </row>
    <row r="120" spans="2:11" ht="45" customHeight="1" x14ac:dyDescent="0.3">
      <c r="B120" s="234"/>
      <c r="C120" s="275" t="s">
        <v>366</v>
      </c>
      <c r="D120" s="275"/>
      <c r="E120" s="275"/>
      <c r="F120" s="275"/>
      <c r="G120" s="275"/>
      <c r="H120" s="275"/>
      <c r="I120" s="275"/>
      <c r="J120" s="275"/>
      <c r="K120" s="235"/>
    </row>
    <row r="121" spans="2:11" ht="17.25" customHeight="1" x14ac:dyDescent="0.3">
      <c r="B121" s="236"/>
      <c r="C121" s="211" t="s">
        <v>313</v>
      </c>
      <c r="D121" s="211"/>
      <c r="E121" s="211"/>
      <c r="F121" s="211" t="s">
        <v>314</v>
      </c>
      <c r="G121" s="212"/>
      <c r="H121" s="211" t="s">
        <v>57</v>
      </c>
      <c r="I121" s="211" t="s">
        <v>37</v>
      </c>
      <c r="J121" s="211" t="s">
        <v>315</v>
      </c>
      <c r="K121" s="237"/>
    </row>
    <row r="122" spans="2:11" ht="17.25" customHeight="1" x14ac:dyDescent="0.3">
      <c r="B122" s="236"/>
      <c r="C122" s="213" t="s">
        <v>316</v>
      </c>
      <c r="D122" s="213"/>
      <c r="E122" s="213"/>
      <c r="F122" s="214" t="s">
        <v>317</v>
      </c>
      <c r="G122" s="215"/>
      <c r="H122" s="213"/>
      <c r="I122" s="213"/>
      <c r="J122" s="213" t="s">
        <v>318</v>
      </c>
      <c r="K122" s="237"/>
    </row>
    <row r="123" spans="2:11" ht="5.25" customHeight="1" x14ac:dyDescent="0.3">
      <c r="B123" s="238"/>
      <c r="C123" s="216"/>
      <c r="D123" s="216"/>
      <c r="E123" s="216"/>
      <c r="F123" s="216"/>
      <c r="G123" s="199"/>
      <c r="H123" s="216"/>
      <c r="I123" s="216"/>
      <c r="J123" s="216"/>
      <c r="K123" s="239"/>
    </row>
    <row r="124" spans="2:11" ht="15" customHeight="1" x14ac:dyDescent="0.3">
      <c r="B124" s="238"/>
      <c r="C124" s="199" t="s">
        <v>322</v>
      </c>
      <c r="D124" s="216"/>
      <c r="E124" s="216"/>
      <c r="F124" s="218" t="s">
        <v>319</v>
      </c>
      <c r="G124" s="199"/>
      <c r="H124" s="199" t="s">
        <v>358</v>
      </c>
      <c r="I124" s="199" t="s">
        <v>321</v>
      </c>
      <c r="J124" s="199">
        <v>120</v>
      </c>
      <c r="K124" s="240"/>
    </row>
    <row r="125" spans="2:11" ht="15" customHeight="1" x14ac:dyDescent="0.3">
      <c r="B125" s="238"/>
      <c r="C125" s="199" t="s">
        <v>367</v>
      </c>
      <c r="D125" s="199"/>
      <c r="E125" s="199"/>
      <c r="F125" s="218" t="s">
        <v>319</v>
      </c>
      <c r="G125" s="199"/>
      <c r="H125" s="199" t="s">
        <v>368</v>
      </c>
      <c r="I125" s="199" t="s">
        <v>321</v>
      </c>
      <c r="J125" s="199" t="s">
        <v>369</v>
      </c>
      <c r="K125" s="240"/>
    </row>
    <row r="126" spans="2:11" ht="15" customHeight="1" x14ac:dyDescent="0.3">
      <c r="B126" s="238"/>
      <c r="C126" s="199" t="s">
        <v>268</v>
      </c>
      <c r="D126" s="199"/>
      <c r="E126" s="199"/>
      <c r="F126" s="218" t="s">
        <v>319</v>
      </c>
      <c r="G126" s="199"/>
      <c r="H126" s="199" t="s">
        <v>370</v>
      </c>
      <c r="I126" s="199" t="s">
        <v>321</v>
      </c>
      <c r="J126" s="199" t="s">
        <v>369</v>
      </c>
      <c r="K126" s="240"/>
    </row>
    <row r="127" spans="2:11" ht="15" customHeight="1" x14ac:dyDescent="0.3">
      <c r="B127" s="238"/>
      <c r="C127" s="199" t="s">
        <v>330</v>
      </c>
      <c r="D127" s="199"/>
      <c r="E127" s="199"/>
      <c r="F127" s="218" t="s">
        <v>325</v>
      </c>
      <c r="G127" s="199"/>
      <c r="H127" s="199" t="s">
        <v>331</v>
      </c>
      <c r="I127" s="199" t="s">
        <v>321</v>
      </c>
      <c r="J127" s="199">
        <v>15</v>
      </c>
      <c r="K127" s="240"/>
    </row>
    <row r="128" spans="2:11" ht="15" customHeight="1" x14ac:dyDescent="0.3">
      <c r="B128" s="238"/>
      <c r="C128" s="220" t="s">
        <v>332</v>
      </c>
      <c r="D128" s="220"/>
      <c r="E128" s="220"/>
      <c r="F128" s="221" t="s">
        <v>325</v>
      </c>
      <c r="G128" s="220"/>
      <c r="H128" s="220" t="s">
        <v>333</v>
      </c>
      <c r="I128" s="220" t="s">
        <v>321</v>
      </c>
      <c r="J128" s="220">
        <v>15</v>
      </c>
      <c r="K128" s="240"/>
    </row>
    <row r="129" spans="2:11" ht="15" customHeight="1" x14ac:dyDescent="0.3">
      <c r="B129" s="238"/>
      <c r="C129" s="220" t="s">
        <v>334</v>
      </c>
      <c r="D129" s="220"/>
      <c r="E129" s="220"/>
      <c r="F129" s="221" t="s">
        <v>325</v>
      </c>
      <c r="G129" s="220"/>
      <c r="H129" s="220" t="s">
        <v>335</v>
      </c>
      <c r="I129" s="220" t="s">
        <v>321</v>
      </c>
      <c r="J129" s="220">
        <v>20</v>
      </c>
      <c r="K129" s="240"/>
    </row>
    <row r="130" spans="2:11" ht="15" customHeight="1" x14ac:dyDescent="0.3">
      <c r="B130" s="238"/>
      <c r="C130" s="220" t="s">
        <v>336</v>
      </c>
      <c r="D130" s="220"/>
      <c r="E130" s="220"/>
      <c r="F130" s="221" t="s">
        <v>325</v>
      </c>
      <c r="G130" s="220"/>
      <c r="H130" s="220" t="s">
        <v>337</v>
      </c>
      <c r="I130" s="220" t="s">
        <v>321</v>
      </c>
      <c r="J130" s="220">
        <v>20</v>
      </c>
      <c r="K130" s="240"/>
    </row>
    <row r="131" spans="2:11" ht="15" customHeight="1" x14ac:dyDescent="0.3">
      <c r="B131" s="238"/>
      <c r="C131" s="199" t="s">
        <v>324</v>
      </c>
      <c r="D131" s="199"/>
      <c r="E131" s="199"/>
      <c r="F131" s="218" t="s">
        <v>325</v>
      </c>
      <c r="G131" s="199"/>
      <c r="H131" s="199" t="s">
        <v>358</v>
      </c>
      <c r="I131" s="199" t="s">
        <v>321</v>
      </c>
      <c r="J131" s="199">
        <v>50</v>
      </c>
      <c r="K131" s="240"/>
    </row>
    <row r="132" spans="2:11" ht="15" customHeight="1" x14ac:dyDescent="0.3">
      <c r="B132" s="238"/>
      <c r="C132" s="199" t="s">
        <v>338</v>
      </c>
      <c r="D132" s="199"/>
      <c r="E132" s="199"/>
      <c r="F132" s="218" t="s">
        <v>325</v>
      </c>
      <c r="G132" s="199"/>
      <c r="H132" s="199" t="s">
        <v>358</v>
      </c>
      <c r="I132" s="199" t="s">
        <v>321</v>
      </c>
      <c r="J132" s="199">
        <v>50</v>
      </c>
      <c r="K132" s="240"/>
    </row>
    <row r="133" spans="2:11" ht="15" customHeight="1" x14ac:dyDescent="0.3">
      <c r="B133" s="238"/>
      <c r="C133" s="199" t="s">
        <v>344</v>
      </c>
      <c r="D133" s="199"/>
      <c r="E133" s="199"/>
      <c r="F133" s="218" t="s">
        <v>325</v>
      </c>
      <c r="G133" s="199"/>
      <c r="H133" s="199" t="s">
        <v>358</v>
      </c>
      <c r="I133" s="199" t="s">
        <v>321</v>
      </c>
      <c r="J133" s="199">
        <v>50</v>
      </c>
      <c r="K133" s="240"/>
    </row>
    <row r="134" spans="2:11" ht="15" customHeight="1" x14ac:dyDescent="0.3">
      <c r="B134" s="238"/>
      <c r="C134" s="199" t="s">
        <v>346</v>
      </c>
      <c r="D134" s="199"/>
      <c r="E134" s="199"/>
      <c r="F134" s="218" t="s">
        <v>325</v>
      </c>
      <c r="G134" s="199"/>
      <c r="H134" s="199" t="s">
        <v>358</v>
      </c>
      <c r="I134" s="199" t="s">
        <v>321</v>
      </c>
      <c r="J134" s="199">
        <v>50</v>
      </c>
      <c r="K134" s="240"/>
    </row>
    <row r="135" spans="2:11" ht="15" customHeight="1" x14ac:dyDescent="0.3">
      <c r="B135" s="238"/>
      <c r="C135" s="199" t="s">
        <v>62</v>
      </c>
      <c r="D135" s="199"/>
      <c r="E135" s="199"/>
      <c r="F135" s="218" t="s">
        <v>325</v>
      </c>
      <c r="G135" s="199"/>
      <c r="H135" s="199" t="s">
        <v>371</v>
      </c>
      <c r="I135" s="199" t="s">
        <v>321</v>
      </c>
      <c r="J135" s="199">
        <v>255</v>
      </c>
      <c r="K135" s="240"/>
    </row>
    <row r="136" spans="2:11" ht="15" customHeight="1" x14ac:dyDescent="0.3">
      <c r="B136" s="238"/>
      <c r="C136" s="199" t="s">
        <v>348</v>
      </c>
      <c r="D136" s="199"/>
      <c r="E136" s="199"/>
      <c r="F136" s="218" t="s">
        <v>319</v>
      </c>
      <c r="G136" s="199"/>
      <c r="H136" s="199" t="s">
        <v>372</v>
      </c>
      <c r="I136" s="199" t="s">
        <v>350</v>
      </c>
      <c r="J136" s="199"/>
      <c r="K136" s="240"/>
    </row>
    <row r="137" spans="2:11" ht="15" customHeight="1" x14ac:dyDescent="0.3">
      <c r="B137" s="238"/>
      <c r="C137" s="199" t="s">
        <v>351</v>
      </c>
      <c r="D137" s="199"/>
      <c r="E137" s="199"/>
      <c r="F137" s="218" t="s">
        <v>319</v>
      </c>
      <c r="G137" s="199"/>
      <c r="H137" s="199" t="s">
        <v>373</v>
      </c>
      <c r="I137" s="199" t="s">
        <v>353</v>
      </c>
      <c r="J137" s="199"/>
      <c r="K137" s="240"/>
    </row>
    <row r="138" spans="2:11" ht="15" customHeight="1" x14ac:dyDescent="0.3">
      <c r="B138" s="238"/>
      <c r="C138" s="199" t="s">
        <v>354</v>
      </c>
      <c r="D138" s="199"/>
      <c r="E138" s="199"/>
      <c r="F138" s="218" t="s">
        <v>319</v>
      </c>
      <c r="G138" s="199"/>
      <c r="H138" s="199" t="s">
        <v>354</v>
      </c>
      <c r="I138" s="199" t="s">
        <v>353</v>
      </c>
      <c r="J138" s="199"/>
      <c r="K138" s="240"/>
    </row>
    <row r="139" spans="2:11" ht="15" customHeight="1" x14ac:dyDescent="0.3">
      <c r="B139" s="238"/>
      <c r="C139" s="199" t="s">
        <v>23</v>
      </c>
      <c r="D139" s="199"/>
      <c r="E139" s="199"/>
      <c r="F139" s="218" t="s">
        <v>319</v>
      </c>
      <c r="G139" s="199"/>
      <c r="H139" s="199" t="s">
        <v>374</v>
      </c>
      <c r="I139" s="199" t="s">
        <v>353</v>
      </c>
      <c r="J139" s="199"/>
      <c r="K139" s="240"/>
    </row>
    <row r="140" spans="2:11" ht="15" customHeight="1" x14ac:dyDescent="0.3">
      <c r="B140" s="238"/>
      <c r="C140" s="199" t="s">
        <v>375</v>
      </c>
      <c r="D140" s="199"/>
      <c r="E140" s="199"/>
      <c r="F140" s="218" t="s">
        <v>319</v>
      </c>
      <c r="G140" s="199"/>
      <c r="H140" s="199" t="s">
        <v>376</v>
      </c>
      <c r="I140" s="199" t="s">
        <v>353</v>
      </c>
      <c r="J140" s="199"/>
      <c r="K140" s="240"/>
    </row>
    <row r="141" spans="2:11" ht="15" customHeight="1" x14ac:dyDescent="0.3">
      <c r="B141" s="241"/>
      <c r="C141" s="242"/>
      <c r="D141" s="242"/>
      <c r="E141" s="242"/>
      <c r="F141" s="242"/>
      <c r="G141" s="242"/>
      <c r="H141" s="242"/>
      <c r="I141" s="242"/>
      <c r="J141" s="242"/>
      <c r="K141" s="243"/>
    </row>
    <row r="142" spans="2:11" ht="18.75" customHeight="1" x14ac:dyDescent="0.3">
      <c r="B142" s="195"/>
      <c r="C142" s="195"/>
      <c r="D142" s="195"/>
      <c r="E142" s="195"/>
      <c r="F142" s="230"/>
      <c r="G142" s="195"/>
      <c r="H142" s="195"/>
      <c r="I142" s="195"/>
      <c r="J142" s="195"/>
      <c r="K142" s="195"/>
    </row>
    <row r="143" spans="2:11" ht="18.75" customHeight="1" x14ac:dyDescent="0.3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</row>
    <row r="144" spans="2:11" ht="7.5" customHeight="1" x14ac:dyDescent="0.3">
      <c r="B144" s="206"/>
      <c r="C144" s="207"/>
      <c r="D144" s="207"/>
      <c r="E144" s="207"/>
      <c r="F144" s="207"/>
      <c r="G144" s="207"/>
      <c r="H144" s="207"/>
      <c r="I144" s="207"/>
      <c r="J144" s="207"/>
      <c r="K144" s="208"/>
    </row>
    <row r="145" spans="2:11" ht="45" customHeight="1" x14ac:dyDescent="0.3">
      <c r="B145" s="209"/>
      <c r="C145" s="280" t="s">
        <v>377</v>
      </c>
      <c r="D145" s="280"/>
      <c r="E145" s="280"/>
      <c r="F145" s="280"/>
      <c r="G145" s="280"/>
      <c r="H145" s="280"/>
      <c r="I145" s="280"/>
      <c r="J145" s="280"/>
      <c r="K145" s="210"/>
    </row>
    <row r="146" spans="2:11" ht="17.25" customHeight="1" x14ac:dyDescent="0.3">
      <c r="B146" s="209"/>
      <c r="C146" s="211" t="s">
        <v>313</v>
      </c>
      <c r="D146" s="211"/>
      <c r="E146" s="211"/>
      <c r="F146" s="211" t="s">
        <v>314</v>
      </c>
      <c r="G146" s="212"/>
      <c r="H146" s="211" t="s">
        <v>57</v>
      </c>
      <c r="I146" s="211" t="s">
        <v>37</v>
      </c>
      <c r="J146" s="211" t="s">
        <v>315</v>
      </c>
      <c r="K146" s="210"/>
    </row>
    <row r="147" spans="2:11" ht="17.25" customHeight="1" x14ac:dyDescent="0.3">
      <c r="B147" s="209"/>
      <c r="C147" s="213" t="s">
        <v>316</v>
      </c>
      <c r="D147" s="213"/>
      <c r="E147" s="213"/>
      <c r="F147" s="214" t="s">
        <v>317</v>
      </c>
      <c r="G147" s="215"/>
      <c r="H147" s="213"/>
      <c r="I147" s="213"/>
      <c r="J147" s="213" t="s">
        <v>318</v>
      </c>
      <c r="K147" s="210"/>
    </row>
    <row r="148" spans="2:11" ht="5.25" customHeight="1" x14ac:dyDescent="0.3">
      <c r="B148" s="219"/>
      <c r="C148" s="216"/>
      <c r="D148" s="216"/>
      <c r="E148" s="216"/>
      <c r="F148" s="216"/>
      <c r="G148" s="217"/>
      <c r="H148" s="216"/>
      <c r="I148" s="216"/>
      <c r="J148" s="216"/>
      <c r="K148" s="240"/>
    </row>
    <row r="149" spans="2:11" ht="15" customHeight="1" x14ac:dyDescent="0.3">
      <c r="B149" s="219"/>
      <c r="C149" s="244" t="s">
        <v>322</v>
      </c>
      <c r="D149" s="199"/>
      <c r="E149" s="199"/>
      <c r="F149" s="245" t="s">
        <v>319</v>
      </c>
      <c r="G149" s="199"/>
      <c r="H149" s="244" t="s">
        <v>358</v>
      </c>
      <c r="I149" s="244" t="s">
        <v>321</v>
      </c>
      <c r="J149" s="244">
        <v>120</v>
      </c>
      <c r="K149" s="240"/>
    </row>
    <row r="150" spans="2:11" ht="15" customHeight="1" x14ac:dyDescent="0.3">
      <c r="B150" s="219"/>
      <c r="C150" s="244" t="s">
        <v>367</v>
      </c>
      <c r="D150" s="199"/>
      <c r="E150" s="199"/>
      <c r="F150" s="245" t="s">
        <v>319</v>
      </c>
      <c r="G150" s="199"/>
      <c r="H150" s="244" t="s">
        <v>378</v>
      </c>
      <c r="I150" s="244" t="s">
        <v>321</v>
      </c>
      <c r="J150" s="244" t="s">
        <v>369</v>
      </c>
      <c r="K150" s="240"/>
    </row>
    <row r="151" spans="2:11" ht="15" customHeight="1" x14ac:dyDescent="0.3">
      <c r="B151" s="219"/>
      <c r="C151" s="244" t="s">
        <v>268</v>
      </c>
      <c r="D151" s="199"/>
      <c r="E151" s="199"/>
      <c r="F151" s="245" t="s">
        <v>319</v>
      </c>
      <c r="G151" s="199"/>
      <c r="H151" s="244" t="s">
        <v>379</v>
      </c>
      <c r="I151" s="244" t="s">
        <v>321</v>
      </c>
      <c r="J151" s="244" t="s">
        <v>369</v>
      </c>
      <c r="K151" s="240"/>
    </row>
    <row r="152" spans="2:11" ht="15" customHeight="1" x14ac:dyDescent="0.3">
      <c r="B152" s="219"/>
      <c r="C152" s="244" t="s">
        <v>324</v>
      </c>
      <c r="D152" s="199"/>
      <c r="E152" s="199"/>
      <c r="F152" s="245" t="s">
        <v>325</v>
      </c>
      <c r="G152" s="199"/>
      <c r="H152" s="244" t="s">
        <v>358</v>
      </c>
      <c r="I152" s="244" t="s">
        <v>321</v>
      </c>
      <c r="J152" s="244">
        <v>50</v>
      </c>
      <c r="K152" s="240"/>
    </row>
    <row r="153" spans="2:11" ht="15" customHeight="1" x14ac:dyDescent="0.3">
      <c r="B153" s="219"/>
      <c r="C153" s="244" t="s">
        <v>327</v>
      </c>
      <c r="D153" s="199"/>
      <c r="E153" s="199"/>
      <c r="F153" s="245" t="s">
        <v>319</v>
      </c>
      <c r="G153" s="199"/>
      <c r="H153" s="244" t="s">
        <v>358</v>
      </c>
      <c r="I153" s="244" t="s">
        <v>329</v>
      </c>
      <c r="J153" s="244"/>
      <c r="K153" s="240"/>
    </row>
    <row r="154" spans="2:11" ht="15" customHeight="1" x14ac:dyDescent="0.3">
      <c r="B154" s="219"/>
      <c r="C154" s="244" t="s">
        <v>338</v>
      </c>
      <c r="D154" s="199"/>
      <c r="E154" s="199"/>
      <c r="F154" s="245" t="s">
        <v>325</v>
      </c>
      <c r="G154" s="199"/>
      <c r="H154" s="244" t="s">
        <v>358</v>
      </c>
      <c r="I154" s="244" t="s">
        <v>321</v>
      </c>
      <c r="J154" s="244">
        <v>50</v>
      </c>
      <c r="K154" s="240"/>
    </row>
    <row r="155" spans="2:11" ht="15" customHeight="1" x14ac:dyDescent="0.3">
      <c r="B155" s="219"/>
      <c r="C155" s="244" t="s">
        <v>346</v>
      </c>
      <c r="D155" s="199"/>
      <c r="E155" s="199"/>
      <c r="F155" s="245" t="s">
        <v>325</v>
      </c>
      <c r="G155" s="199"/>
      <c r="H155" s="244" t="s">
        <v>358</v>
      </c>
      <c r="I155" s="244" t="s">
        <v>321</v>
      </c>
      <c r="J155" s="244">
        <v>50</v>
      </c>
      <c r="K155" s="240"/>
    </row>
    <row r="156" spans="2:11" ht="15" customHeight="1" x14ac:dyDescent="0.3">
      <c r="B156" s="219"/>
      <c r="C156" s="244" t="s">
        <v>344</v>
      </c>
      <c r="D156" s="199"/>
      <c r="E156" s="199"/>
      <c r="F156" s="245" t="s">
        <v>325</v>
      </c>
      <c r="G156" s="199"/>
      <c r="H156" s="244" t="s">
        <v>358</v>
      </c>
      <c r="I156" s="244" t="s">
        <v>321</v>
      </c>
      <c r="J156" s="244">
        <v>50</v>
      </c>
      <c r="K156" s="240"/>
    </row>
    <row r="157" spans="2:11" ht="15" customHeight="1" x14ac:dyDescent="0.3">
      <c r="B157" s="219"/>
      <c r="C157" s="244" t="s">
        <v>51</v>
      </c>
      <c r="D157" s="199"/>
      <c r="E157" s="199"/>
      <c r="F157" s="245" t="s">
        <v>319</v>
      </c>
      <c r="G157" s="199"/>
      <c r="H157" s="244" t="s">
        <v>380</v>
      </c>
      <c r="I157" s="244" t="s">
        <v>321</v>
      </c>
      <c r="J157" s="244" t="s">
        <v>381</v>
      </c>
      <c r="K157" s="240"/>
    </row>
    <row r="158" spans="2:11" ht="15" customHeight="1" x14ac:dyDescent="0.3">
      <c r="B158" s="219"/>
      <c r="C158" s="244" t="s">
        <v>382</v>
      </c>
      <c r="D158" s="199"/>
      <c r="E158" s="199"/>
      <c r="F158" s="245" t="s">
        <v>319</v>
      </c>
      <c r="G158" s="199"/>
      <c r="H158" s="244" t="s">
        <v>383</v>
      </c>
      <c r="I158" s="244" t="s">
        <v>353</v>
      </c>
      <c r="J158" s="244"/>
      <c r="K158" s="240"/>
    </row>
    <row r="159" spans="2:11" ht="15" customHeight="1" x14ac:dyDescent="0.3">
      <c r="B159" s="246"/>
      <c r="C159" s="228"/>
      <c r="D159" s="228"/>
      <c r="E159" s="228"/>
      <c r="F159" s="228"/>
      <c r="G159" s="228"/>
      <c r="H159" s="228"/>
      <c r="I159" s="228"/>
      <c r="J159" s="228"/>
      <c r="K159" s="247"/>
    </row>
    <row r="160" spans="2:11" ht="18.75" customHeight="1" x14ac:dyDescent="0.3">
      <c r="B160" s="195"/>
      <c r="C160" s="199"/>
      <c r="D160" s="199"/>
      <c r="E160" s="199"/>
      <c r="F160" s="218"/>
      <c r="G160" s="199"/>
      <c r="H160" s="199"/>
      <c r="I160" s="199"/>
      <c r="J160" s="199"/>
      <c r="K160" s="195"/>
    </row>
    <row r="161" spans="2:11" ht="18.75" customHeight="1" x14ac:dyDescent="0.3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</row>
    <row r="162" spans="2:11" ht="7.5" customHeight="1" x14ac:dyDescent="0.3">
      <c r="B162" s="187"/>
      <c r="C162" s="188"/>
      <c r="D162" s="188"/>
      <c r="E162" s="188"/>
      <c r="F162" s="188"/>
      <c r="G162" s="188"/>
      <c r="H162" s="188"/>
      <c r="I162" s="188"/>
      <c r="J162" s="188"/>
      <c r="K162" s="189"/>
    </row>
    <row r="163" spans="2:11" ht="45" customHeight="1" x14ac:dyDescent="0.3">
      <c r="B163" s="190"/>
      <c r="C163" s="275" t="s">
        <v>384</v>
      </c>
      <c r="D163" s="275"/>
      <c r="E163" s="275"/>
      <c r="F163" s="275"/>
      <c r="G163" s="275"/>
      <c r="H163" s="275"/>
      <c r="I163" s="275"/>
      <c r="J163" s="275"/>
      <c r="K163" s="191"/>
    </row>
    <row r="164" spans="2:11" ht="17.25" customHeight="1" x14ac:dyDescent="0.3">
      <c r="B164" s="190"/>
      <c r="C164" s="211" t="s">
        <v>313</v>
      </c>
      <c r="D164" s="211"/>
      <c r="E164" s="211"/>
      <c r="F164" s="211" t="s">
        <v>314</v>
      </c>
      <c r="G164" s="248"/>
      <c r="H164" s="249" t="s">
        <v>57</v>
      </c>
      <c r="I164" s="249" t="s">
        <v>37</v>
      </c>
      <c r="J164" s="211" t="s">
        <v>315</v>
      </c>
      <c r="K164" s="191"/>
    </row>
    <row r="165" spans="2:11" ht="17.25" customHeight="1" x14ac:dyDescent="0.3">
      <c r="B165" s="192"/>
      <c r="C165" s="213" t="s">
        <v>316</v>
      </c>
      <c r="D165" s="213"/>
      <c r="E165" s="213"/>
      <c r="F165" s="214" t="s">
        <v>317</v>
      </c>
      <c r="G165" s="250"/>
      <c r="H165" s="251"/>
      <c r="I165" s="251"/>
      <c r="J165" s="213" t="s">
        <v>318</v>
      </c>
      <c r="K165" s="193"/>
    </row>
    <row r="166" spans="2:11" ht="5.25" customHeight="1" x14ac:dyDescent="0.3">
      <c r="B166" s="219"/>
      <c r="C166" s="216"/>
      <c r="D166" s="216"/>
      <c r="E166" s="216"/>
      <c r="F166" s="216"/>
      <c r="G166" s="217"/>
      <c r="H166" s="216"/>
      <c r="I166" s="216"/>
      <c r="J166" s="216"/>
      <c r="K166" s="240"/>
    </row>
    <row r="167" spans="2:11" ht="15" customHeight="1" x14ac:dyDescent="0.3">
      <c r="B167" s="219"/>
      <c r="C167" s="199" t="s">
        <v>322</v>
      </c>
      <c r="D167" s="199"/>
      <c r="E167" s="199"/>
      <c r="F167" s="218" t="s">
        <v>319</v>
      </c>
      <c r="G167" s="199"/>
      <c r="H167" s="199" t="s">
        <v>358</v>
      </c>
      <c r="I167" s="199" t="s">
        <v>321</v>
      </c>
      <c r="J167" s="199">
        <v>120</v>
      </c>
      <c r="K167" s="240"/>
    </row>
    <row r="168" spans="2:11" ht="15" customHeight="1" x14ac:dyDescent="0.3">
      <c r="B168" s="219"/>
      <c r="C168" s="199" t="s">
        <v>367</v>
      </c>
      <c r="D168" s="199"/>
      <c r="E168" s="199"/>
      <c r="F168" s="218" t="s">
        <v>319</v>
      </c>
      <c r="G168" s="199"/>
      <c r="H168" s="199" t="s">
        <v>368</v>
      </c>
      <c r="I168" s="199" t="s">
        <v>321</v>
      </c>
      <c r="J168" s="199" t="s">
        <v>369</v>
      </c>
      <c r="K168" s="240"/>
    </row>
    <row r="169" spans="2:11" ht="15" customHeight="1" x14ac:dyDescent="0.3">
      <c r="B169" s="219"/>
      <c r="C169" s="199" t="s">
        <v>268</v>
      </c>
      <c r="D169" s="199"/>
      <c r="E169" s="199"/>
      <c r="F169" s="218" t="s">
        <v>319</v>
      </c>
      <c r="G169" s="199"/>
      <c r="H169" s="199" t="s">
        <v>385</v>
      </c>
      <c r="I169" s="199" t="s">
        <v>321</v>
      </c>
      <c r="J169" s="199" t="s">
        <v>369</v>
      </c>
      <c r="K169" s="240"/>
    </row>
    <row r="170" spans="2:11" ht="15" customHeight="1" x14ac:dyDescent="0.3">
      <c r="B170" s="219"/>
      <c r="C170" s="199" t="s">
        <v>324</v>
      </c>
      <c r="D170" s="199"/>
      <c r="E170" s="199"/>
      <c r="F170" s="218" t="s">
        <v>325</v>
      </c>
      <c r="G170" s="199"/>
      <c r="H170" s="199" t="s">
        <v>385</v>
      </c>
      <c r="I170" s="199" t="s">
        <v>321</v>
      </c>
      <c r="J170" s="199">
        <v>50</v>
      </c>
      <c r="K170" s="240"/>
    </row>
    <row r="171" spans="2:11" ht="15" customHeight="1" x14ac:dyDescent="0.3">
      <c r="B171" s="219"/>
      <c r="C171" s="199" t="s">
        <v>327</v>
      </c>
      <c r="D171" s="199"/>
      <c r="E171" s="199"/>
      <c r="F171" s="218" t="s">
        <v>319</v>
      </c>
      <c r="G171" s="199"/>
      <c r="H171" s="199" t="s">
        <v>385</v>
      </c>
      <c r="I171" s="199" t="s">
        <v>329</v>
      </c>
      <c r="J171" s="199"/>
      <c r="K171" s="240"/>
    </row>
    <row r="172" spans="2:11" ht="15" customHeight="1" x14ac:dyDescent="0.3">
      <c r="B172" s="219"/>
      <c r="C172" s="199" t="s">
        <v>338</v>
      </c>
      <c r="D172" s="199"/>
      <c r="E172" s="199"/>
      <c r="F172" s="218" t="s">
        <v>325</v>
      </c>
      <c r="G172" s="199"/>
      <c r="H172" s="199" t="s">
        <v>385</v>
      </c>
      <c r="I172" s="199" t="s">
        <v>321</v>
      </c>
      <c r="J172" s="199">
        <v>50</v>
      </c>
      <c r="K172" s="240"/>
    </row>
    <row r="173" spans="2:11" ht="15" customHeight="1" x14ac:dyDescent="0.3">
      <c r="B173" s="219"/>
      <c r="C173" s="199" t="s">
        <v>346</v>
      </c>
      <c r="D173" s="199"/>
      <c r="E173" s="199"/>
      <c r="F173" s="218" t="s">
        <v>325</v>
      </c>
      <c r="G173" s="199"/>
      <c r="H173" s="199" t="s">
        <v>385</v>
      </c>
      <c r="I173" s="199" t="s">
        <v>321</v>
      </c>
      <c r="J173" s="199">
        <v>50</v>
      </c>
      <c r="K173" s="240"/>
    </row>
    <row r="174" spans="2:11" ht="15" customHeight="1" x14ac:dyDescent="0.3">
      <c r="B174" s="219"/>
      <c r="C174" s="199" t="s">
        <v>344</v>
      </c>
      <c r="D174" s="199"/>
      <c r="E174" s="199"/>
      <c r="F174" s="218" t="s">
        <v>325</v>
      </c>
      <c r="G174" s="199"/>
      <c r="H174" s="199" t="s">
        <v>385</v>
      </c>
      <c r="I174" s="199" t="s">
        <v>321</v>
      </c>
      <c r="J174" s="199">
        <v>50</v>
      </c>
      <c r="K174" s="240"/>
    </row>
    <row r="175" spans="2:11" ht="15" customHeight="1" x14ac:dyDescent="0.3">
      <c r="B175" s="219"/>
      <c r="C175" s="199" t="s">
        <v>56</v>
      </c>
      <c r="D175" s="199"/>
      <c r="E175" s="199"/>
      <c r="F175" s="218" t="s">
        <v>319</v>
      </c>
      <c r="G175" s="199"/>
      <c r="H175" s="199" t="s">
        <v>386</v>
      </c>
      <c r="I175" s="199" t="s">
        <v>387</v>
      </c>
      <c r="J175" s="199"/>
      <c r="K175" s="240"/>
    </row>
    <row r="176" spans="2:11" ht="15" customHeight="1" x14ac:dyDescent="0.3">
      <c r="B176" s="219"/>
      <c r="C176" s="199" t="s">
        <v>37</v>
      </c>
      <c r="D176" s="199"/>
      <c r="E176" s="199"/>
      <c r="F176" s="218" t="s">
        <v>319</v>
      </c>
      <c r="G176" s="199"/>
      <c r="H176" s="199" t="s">
        <v>388</v>
      </c>
      <c r="I176" s="199" t="s">
        <v>389</v>
      </c>
      <c r="J176" s="199">
        <v>1</v>
      </c>
      <c r="K176" s="240"/>
    </row>
    <row r="177" spans="2:11" ht="15" customHeight="1" x14ac:dyDescent="0.3">
      <c r="B177" s="219"/>
      <c r="C177" s="199" t="s">
        <v>36</v>
      </c>
      <c r="D177" s="199"/>
      <c r="E177" s="199"/>
      <c r="F177" s="218" t="s">
        <v>319</v>
      </c>
      <c r="G177" s="199"/>
      <c r="H177" s="199" t="s">
        <v>390</v>
      </c>
      <c r="I177" s="199" t="s">
        <v>321</v>
      </c>
      <c r="J177" s="199">
        <v>20</v>
      </c>
      <c r="K177" s="240"/>
    </row>
    <row r="178" spans="2:11" ht="15" customHeight="1" x14ac:dyDescent="0.3">
      <c r="B178" s="219"/>
      <c r="C178" s="199" t="s">
        <v>57</v>
      </c>
      <c r="D178" s="199"/>
      <c r="E178" s="199"/>
      <c r="F178" s="218" t="s">
        <v>319</v>
      </c>
      <c r="G178" s="199"/>
      <c r="H178" s="199" t="s">
        <v>391</v>
      </c>
      <c r="I178" s="199" t="s">
        <v>321</v>
      </c>
      <c r="J178" s="199">
        <v>255</v>
      </c>
      <c r="K178" s="240"/>
    </row>
    <row r="179" spans="2:11" ht="15" customHeight="1" x14ac:dyDescent="0.3">
      <c r="B179" s="219"/>
      <c r="C179" s="199" t="s">
        <v>58</v>
      </c>
      <c r="D179" s="199"/>
      <c r="E179" s="199"/>
      <c r="F179" s="218" t="s">
        <v>319</v>
      </c>
      <c r="G179" s="199"/>
      <c r="H179" s="199" t="s">
        <v>284</v>
      </c>
      <c r="I179" s="199" t="s">
        <v>321</v>
      </c>
      <c r="J179" s="199">
        <v>10</v>
      </c>
      <c r="K179" s="240"/>
    </row>
    <row r="180" spans="2:11" ht="15" customHeight="1" x14ac:dyDescent="0.3">
      <c r="B180" s="219"/>
      <c r="C180" s="199" t="s">
        <v>59</v>
      </c>
      <c r="D180" s="199"/>
      <c r="E180" s="199"/>
      <c r="F180" s="218" t="s">
        <v>319</v>
      </c>
      <c r="G180" s="199"/>
      <c r="H180" s="199" t="s">
        <v>392</v>
      </c>
      <c r="I180" s="199" t="s">
        <v>353</v>
      </c>
      <c r="J180" s="199"/>
      <c r="K180" s="240"/>
    </row>
    <row r="181" spans="2:11" ht="15" customHeight="1" x14ac:dyDescent="0.3">
      <c r="B181" s="219"/>
      <c r="C181" s="199" t="s">
        <v>393</v>
      </c>
      <c r="D181" s="199"/>
      <c r="E181" s="199"/>
      <c r="F181" s="218" t="s">
        <v>319</v>
      </c>
      <c r="G181" s="199"/>
      <c r="H181" s="199" t="s">
        <v>394</v>
      </c>
      <c r="I181" s="199" t="s">
        <v>353</v>
      </c>
      <c r="J181" s="199"/>
      <c r="K181" s="240"/>
    </row>
    <row r="182" spans="2:11" ht="15" customHeight="1" x14ac:dyDescent="0.3">
      <c r="B182" s="219"/>
      <c r="C182" s="199" t="s">
        <v>382</v>
      </c>
      <c r="D182" s="199"/>
      <c r="E182" s="199"/>
      <c r="F182" s="218" t="s">
        <v>319</v>
      </c>
      <c r="G182" s="199"/>
      <c r="H182" s="199" t="s">
        <v>395</v>
      </c>
      <c r="I182" s="199" t="s">
        <v>353</v>
      </c>
      <c r="J182" s="199"/>
      <c r="K182" s="240"/>
    </row>
    <row r="183" spans="2:11" ht="15" customHeight="1" x14ac:dyDescent="0.3">
      <c r="B183" s="219"/>
      <c r="C183" s="199" t="s">
        <v>61</v>
      </c>
      <c r="D183" s="199"/>
      <c r="E183" s="199"/>
      <c r="F183" s="218" t="s">
        <v>325</v>
      </c>
      <c r="G183" s="199"/>
      <c r="H183" s="199" t="s">
        <v>396</v>
      </c>
      <c r="I183" s="199" t="s">
        <v>321</v>
      </c>
      <c r="J183" s="199">
        <v>50</v>
      </c>
      <c r="K183" s="240"/>
    </row>
    <row r="184" spans="2:11" ht="15" customHeight="1" x14ac:dyDescent="0.3">
      <c r="B184" s="219"/>
      <c r="C184" s="199" t="s">
        <v>397</v>
      </c>
      <c r="D184" s="199"/>
      <c r="E184" s="199"/>
      <c r="F184" s="218" t="s">
        <v>325</v>
      </c>
      <c r="G184" s="199"/>
      <c r="H184" s="199" t="s">
        <v>398</v>
      </c>
      <c r="I184" s="199" t="s">
        <v>399</v>
      </c>
      <c r="J184" s="199"/>
      <c r="K184" s="240"/>
    </row>
    <row r="185" spans="2:11" ht="15" customHeight="1" x14ac:dyDescent="0.3">
      <c r="B185" s="219"/>
      <c r="C185" s="199" t="s">
        <v>400</v>
      </c>
      <c r="D185" s="199"/>
      <c r="E185" s="199"/>
      <c r="F185" s="218" t="s">
        <v>325</v>
      </c>
      <c r="G185" s="199"/>
      <c r="H185" s="199" t="s">
        <v>401</v>
      </c>
      <c r="I185" s="199" t="s">
        <v>399</v>
      </c>
      <c r="J185" s="199"/>
      <c r="K185" s="240"/>
    </row>
    <row r="186" spans="2:11" ht="15" customHeight="1" x14ac:dyDescent="0.3">
      <c r="B186" s="219"/>
      <c r="C186" s="199" t="s">
        <v>402</v>
      </c>
      <c r="D186" s="199"/>
      <c r="E186" s="199"/>
      <c r="F186" s="218" t="s">
        <v>325</v>
      </c>
      <c r="G186" s="199"/>
      <c r="H186" s="199" t="s">
        <v>403</v>
      </c>
      <c r="I186" s="199" t="s">
        <v>399</v>
      </c>
      <c r="J186" s="199"/>
      <c r="K186" s="240"/>
    </row>
    <row r="187" spans="2:11" ht="15" customHeight="1" x14ac:dyDescent="0.3">
      <c r="B187" s="219"/>
      <c r="C187" s="252" t="s">
        <v>404</v>
      </c>
      <c r="D187" s="199"/>
      <c r="E187" s="199"/>
      <c r="F187" s="218" t="s">
        <v>325</v>
      </c>
      <c r="G187" s="199"/>
      <c r="H187" s="199" t="s">
        <v>405</v>
      </c>
      <c r="I187" s="199" t="s">
        <v>406</v>
      </c>
      <c r="J187" s="253" t="s">
        <v>407</v>
      </c>
      <c r="K187" s="240"/>
    </row>
    <row r="188" spans="2:11" ht="15" customHeight="1" x14ac:dyDescent="0.3">
      <c r="B188" s="219"/>
      <c r="C188" s="204" t="s">
        <v>27</v>
      </c>
      <c r="D188" s="199"/>
      <c r="E188" s="199"/>
      <c r="F188" s="218" t="s">
        <v>319</v>
      </c>
      <c r="G188" s="199"/>
      <c r="H188" s="195" t="s">
        <v>408</v>
      </c>
      <c r="I188" s="199" t="s">
        <v>409</v>
      </c>
      <c r="J188" s="199"/>
      <c r="K188" s="240"/>
    </row>
    <row r="189" spans="2:11" ht="15" customHeight="1" x14ac:dyDescent="0.3">
      <c r="B189" s="219"/>
      <c r="C189" s="204" t="s">
        <v>410</v>
      </c>
      <c r="D189" s="199"/>
      <c r="E189" s="199"/>
      <c r="F189" s="218" t="s">
        <v>319</v>
      </c>
      <c r="G189" s="199"/>
      <c r="H189" s="199" t="s">
        <v>411</v>
      </c>
      <c r="I189" s="199" t="s">
        <v>353</v>
      </c>
      <c r="J189" s="199"/>
      <c r="K189" s="240"/>
    </row>
    <row r="190" spans="2:11" ht="15" customHeight="1" x14ac:dyDescent="0.3">
      <c r="B190" s="219"/>
      <c r="C190" s="204" t="s">
        <v>412</v>
      </c>
      <c r="D190" s="199"/>
      <c r="E190" s="199"/>
      <c r="F190" s="218" t="s">
        <v>319</v>
      </c>
      <c r="G190" s="199"/>
      <c r="H190" s="199" t="s">
        <v>413</v>
      </c>
      <c r="I190" s="199" t="s">
        <v>353</v>
      </c>
      <c r="J190" s="199"/>
      <c r="K190" s="240"/>
    </row>
    <row r="191" spans="2:11" ht="15" customHeight="1" x14ac:dyDescent="0.3">
      <c r="B191" s="219"/>
      <c r="C191" s="204" t="s">
        <v>414</v>
      </c>
      <c r="D191" s="199"/>
      <c r="E191" s="199"/>
      <c r="F191" s="218" t="s">
        <v>325</v>
      </c>
      <c r="G191" s="199"/>
      <c r="H191" s="199" t="s">
        <v>415</v>
      </c>
      <c r="I191" s="199" t="s">
        <v>353</v>
      </c>
      <c r="J191" s="199"/>
      <c r="K191" s="240"/>
    </row>
    <row r="192" spans="2:11" ht="15" customHeight="1" x14ac:dyDescent="0.3">
      <c r="B192" s="246"/>
      <c r="C192" s="254"/>
      <c r="D192" s="228"/>
      <c r="E192" s="228"/>
      <c r="F192" s="228"/>
      <c r="G192" s="228"/>
      <c r="H192" s="228"/>
      <c r="I192" s="228"/>
      <c r="J192" s="228"/>
      <c r="K192" s="247"/>
    </row>
    <row r="193" spans="2:11" ht="18.75" customHeight="1" x14ac:dyDescent="0.3">
      <c r="B193" s="195"/>
      <c r="C193" s="199"/>
      <c r="D193" s="199"/>
      <c r="E193" s="199"/>
      <c r="F193" s="218"/>
      <c r="G193" s="199"/>
      <c r="H193" s="199"/>
      <c r="I193" s="199"/>
      <c r="J193" s="199"/>
      <c r="K193" s="195"/>
    </row>
    <row r="194" spans="2:11" ht="18.75" customHeight="1" x14ac:dyDescent="0.3">
      <c r="B194" s="195"/>
      <c r="C194" s="199"/>
      <c r="D194" s="199"/>
      <c r="E194" s="199"/>
      <c r="F194" s="218"/>
      <c r="G194" s="199"/>
      <c r="H194" s="199"/>
      <c r="I194" s="199"/>
      <c r="J194" s="199"/>
      <c r="K194" s="195"/>
    </row>
    <row r="195" spans="2:11" ht="18.75" customHeight="1" x14ac:dyDescent="0.3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</row>
    <row r="196" spans="2:11" x14ac:dyDescent="0.3">
      <c r="B196" s="187"/>
      <c r="C196" s="188"/>
      <c r="D196" s="188"/>
      <c r="E196" s="188"/>
      <c r="F196" s="188"/>
      <c r="G196" s="188"/>
      <c r="H196" s="188"/>
      <c r="I196" s="188"/>
      <c r="J196" s="188"/>
      <c r="K196" s="189"/>
    </row>
    <row r="197" spans="2:11" ht="21" x14ac:dyDescent="0.3">
      <c r="B197" s="190"/>
      <c r="C197" s="275" t="s">
        <v>416</v>
      </c>
      <c r="D197" s="275"/>
      <c r="E197" s="275"/>
      <c r="F197" s="275"/>
      <c r="G197" s="275"/>
      <c r="H197" s="275"/>
      <c r="I197" s="275"/>
      <c r="J197" s="275"/>
      <c r="K197" s="191"/>
    </row>
    <row r="198" spans="2:11" ht="25.5" customHeight="1" x14ac:dyDescent="0.3">
      <c r="B198" s="190"/>
      <c r="C198" s="255" t="s">
        <v>417</v>
      </c>
      <c r="D198" s="255"/>
      <c r="E198" s="255"/>
      <c r="F198" s="255" t="s">
        <v>418</v>
      </c>
      <c r="G198" s="256"/>
      <c r="H198" s="281" t="s">
        <v>419</v>
      </c>
      <c r="I198" s="281"/>
      <c r="J198" s="281"/>
      <c r="K198" s="191"/>
    </row>
    <row r="199" spans="2:11" ht="5.25" customHeight="1" x14ac:dyDescent="0.3">
      <c r="B199" s="219"/>
      <c r="C199" s="216"/>
      <c r="D199" s="216"/>
      <c r="E199" s="216"/>
      <c r="F199" s="216"/>
      <c r="G199" s="199"/>
      <c r="H199" s="216"/>
      <c r="I199" s="216"/>
      <c r="J199" s="216"/>
      <c r="K199" s="240"/>
    </row>
    <row r="200" spans="2:11" ht="15" customHeight="1" x14ac:dyDescent="0.3">
      <c r="B200" s="219"/>
      <c r="C200" s="199" t="s">
        <v>409</v>
      </c>
      <c r="D200" s="199"/>
      <c r="E200" s="199"/>
      <c r="F200" s="218" t="s">
        <v>28</v>
      </c>
      <c r="G200" s="199"/>
      <c r="H200" s="277" t="s">
        <v>420</v>
      </c>
      <c r="I200" s="277"/>
      <c r="J200" s="277"/>
      <c r="K200" s="240"/>
    </row>
    <row r="201" spans="2:11" ht="15" customHeight="1" x14ac:dyDescent="0.3">
      <c r="B201" s="219"/>
      <c r="C201" s="225"/>
      <c r="D201" s="199"/>
      <c r="E201" s="199"/>
      <c r="F201" s="218" t="s">
        <v>29</v>
      </c>
      <c r="G201" s="199"/>
      <c r="H201" s="277" t="s">
        <v>421</v>
      </c>
      <c r="I201" s="277"/>
      <c r="J201" s="277"/>
      <c r="K201" s="240"/>
    </row>
    <row r="202" spans="2:11" ht="15" customHeight="1" x14ac:dyDescent="0.3">
      <c r="B202" s="219"/>
      <c r="C202" s="225"/>
      <c r="D202" s="199"/>
      <c r="E202" s="199"/>
      <c r="F202" s="218" t="s">
        <v>32</v>
      </c>
      <c r="G202" s="199"/>
      <c r="H202" s="277" t="s">
        <v>422</v>
      </c>
      <c r="I202" s="277"/>
      <c r="J202" s="277"/>
      <c r="K202" s="240"/>
    </row>
    <row r="203" spans="2:11" ht="15" customHeight="1" x14ac:dyDescent="0.3">
      <c r="B203" s="219"/>
      <c r="C203" s="199"/>
      <c r="D203" s="199"/>
      <c r="E203" s="199"/>
      <c r="F203" s="218" t="s">
        <v>30</v>
      </c>
      <c r="G203" s="199"/>
      <c r="H203" s="277" t="s">
        <v>423</v>
      </c>
      <c r="I203" s="277"/>
      <c r="J203" s="277"/>
      <c r="K203" s="240"/>
    </row>
    <row r="204" spans="2:11" ht="15" customHeight="1" x14ac:dyDescent="0.3">
      <c r="B204" s="219"/>
      <c r="C204" s="199"/>
      <c r="D204" s="199"/>
      <c r="E204" s="199"/>
      <c r="F204" s="218" t="s">
        <v>31</v>
      </c>
      <c r="G204" s="199"/>
      <c r="H204" s="277" t="s">
        <v>424</v>
      </c>
      <c r="I204" s="277"/>
      <c r="J204" s="277"/>
      <c r="K204" s="240"/>
    </row>
    <row r="205" spans="2:11" ht="15" customHeight="1" x14ac:dyDescent="0.3">
      <c r="B205" s="219"/>
      <c r="C205" s="199"/>
      <c r="D205" s="199"/>
      <c r="E205" s="199"/>
      <c r="F205" s="218"/>
      <c r="G205" s="199"/>
      <c r="H205" s="199"/>
      <c r="I205" s="199"/>
      <c r="J205" s="199"/>
      <c r="K205" s="240"/>
    </row>
    <row r="206" spans="2:11" ht="15" customHeight="1" x14ac:dyDescent="0.3">
      <c r="B206" s="219"/>
      <c r="C206" s="199" t="s">
        <v>365</v>
      </c>
      <c r="D206" s="199"/>
      <c r="E206" s="199"/>
      <c r="F206" s="218" t="s">
        <v>40</v>
      </c>
      <c r="G206" s="199"/>
      <c r="H206" s="277" t="s">
        <v>425</v>
      </c>
      <c r="I206" s="277"/>
      <c r="J206" s="277"/>
      <c r="K206" s="240"/>
    </row>
    <row r="207" spans="2:11" ht="15" customHeight="1" x14ac:dyDescent="0.3">
      <c r="B207" s="219"/>
      <c r="C207" s="225"/>
      <c r="D207" s="199"/>
      <c r="E207" s="199"/>
      <c r="F207" s="218" t="s">
        <v>262</v>
      </c>
      <c r="G207" s="199"/>
      <c r="H207" s="277" t="s">
        <v>263</v>
      </c>
      <c r="I207" s="277"/>
      <c r="J207" s="277"/>
      <c r="K207" s="240"/>
    </row>
    <row r="208" spans="2:11" ht="15" customHeight="1" x14ac:dyDescent="0.3">
      <c r="B208" s="219"/>
      <c r="C208" s="199"/>
      <c r="D208" s="199"/>
      <c r="E208" s="199"/>
      <c r="F208" s="218" t="s">
        <v>260</v>
      </c>
      <c r="G208" s="199"/>
      <c r="H208" s="277" t="s">
        <v>426</v>
      </c>
      <c r="I208" s="277"/>
      <c r="J208" s="277"/>
      <c r="K208" s="240"/>
    </row>
    <row r="209" spans="2:11" ht="15" customHeight="1" x14ac:dyDescent="0.3">
      <c r="B209" s="257"/>
      <c r="C209" s="225"/>
      <c r="D209" s="225"/>
      <c r="E209" s="225"/>
      <c r="F209" s="218" t="s">
        <v>264</v>
      </c>
      <c r="G209" s="204"/>
      <c r="H209" s="276" t="s">
        <v>265</v>
      </c>
      <c r="I209" s="276"/>
      <c r="J209" s="276"/>
      <c r="K209" s="258"/>
    </row>
    <row r="210" spans="2:11" ht="15" customHeight="1" x14ac:dyDescent="0.3">
      <c r="B210" s="257"/>
      <c r="C210" s="225"/>
      <c r="D210" s="225"/>
      <c r="E210" s="225"/>
      <c r="F210" s="218" t="s">
        <v>266</v>
      </c>
      <c r="G210" s="204"/>
      <c r="H210" s="276" t="s">
        <v>427</v>
      </c>
      <c r="I210" s="276"/>
      <c r="J210" s="276"/>
      <c r="K210" s="258"/>
    </row>
    <row r="211" spans="2:11" ht="15" customHeight="1" x14ac:dyDescent="0.3">
      <c r="B211" s="257"/>
      <c r="C211" s="225"/>
      <c r="D211" s="225"/>
      <c r="E211" s="225"/>
      <c r="F211" s="259"/>
      <c r="G211" s="204"/>
      <c r="H211" s="260"/>
      <c r="I211" s="260"/>
      <c r="J211" s="260"/>
      <c r="K211" s="258"/>
    </row>
    <row r="212" spans="2:11" ht="15" customHeight="1" x14ac:dyDescent="0.3">
      <c r="B212" s="257"/>
      <c r="C212" s="199" t="s">
        <v>389</v>
      </c>
      <c r="D212" s="225"/>
      <c r="E212" s="225"/>
      <c r="F212" s="218">
        <v>1</v>
      </c>
      <c r="G212" s="204"/>
      <c r="H212" s="276" t="s">
        <v>428</v>
      </c>
      <c r="I212" s="276"/>
      <c r="J212" s="276"/>
      <c r="K212" s="258"/>
    </row>
    <row r="213" spans="2:11" ht="15" customHeight="1" x14ac:dyDescent="0.3">
      <c r="B213" s="257"/>
      <c r="C213" s="225"/>
      <c r="D213" s="225"/>
      <c r="E213" s="225"/>
      <c r="F213" s="218">
        <v>2</v>
      </c>
      <c r="G213" s="204"/>
      <c r="H213" s="276" t="s">
        <v>429</v>
      </c>
      <c r="I213" s="276"/>
      <c r="J213" s="276"/>
      <c r="K213" s="258"/>
    </row>
    <row r="214" spans="2:11" ht="15" customHeight="1" x14ac:dyDescent="0.3">
      <c r="B214" s="257"/>
      <c r="C214" s="225"/>
      <c r="D214" s="225"/>
      <c r="E214" s="225"/>
      <c r="F214" s="218">
        <v>3</v>
      </c>
      <c r="G214" s="204"/>
      <c r="H214" s="276" t="s">
        <v>430</v>
      </c>
      <c r="I214" s="276"/>
      <c r="J214" s="276"/>
      <c r="K214" s="258"/>
    </row>
    <row r="215" spans="2:11" ht="15" customHeight="1" x14ac:dyDescent="0.3">
      <c r="B215" s="257"/>
      <c r="C215" s="225"/>
      <c r="D215" s="225"/>
      <c r="E215" s="225"/>
      <c r="F215" s="218">
        <v>4</v>
      </c>
      <c r="G215" s="204"/>
      <c r="H215" s="276" t="s">
        <v>431</v>
      </c>
      <c r="I215" s="276"/>
      <c r="J215" s="276"/>
      <c r="K215" s="258"/>
    </row>
    <row r="216" spans="2:11" ht="12.75" customHeight="1" x14ac:dyDescent="0.3">
      <c r="B216" s="261"/>
      <c r="C216" s="262"/>
      <c r="D216" s="262"/>
      <c r="E216" s="262"/>
      <c r="F216" s="262"/>
      <c r="G216" s="262"/>
      <c r="H216" s="262"/>
      <c r="I216" s="262"/>
      <c r="J216" s="262"/>
      <c r="K216" s="263"/>
    </row>
  </sheetData>
  <sheetProtection algorithmName="SHA-512" hashValue="kU6XmVK5Tvb0FxghCdqVn3+BiRS8rLgzPGlCDO6QI3P9m6tSwYkvhYnnOsBqqMkKA6/jyQtX7/OC/eetSrooaQ==" saltValue="Ft25vXcePUyI2j5kBOqXSA==" spinCount="100000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D.1.4.1.3 - ZTI-PLYNOVOD</vt:lpstr>
      <vt:lpstr>Pokyny pro vyplnění</vt:lpstr>
      <vt:lpstr>'D.1.4.1.3 - ZTI-PLYNOVOD'!Názvy_tisku</vt:lpstr>
      <vt:lpstr>'D.1.4.1.3 - ZTI-PLYNOVOD'!Oblast_tisku</vt:lpstr>
      <vt:lpstr>'Pokyny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Sanit studio, s.r.o. HK</cp:lastModifiedBy>
  <cp:lastPrinted>2017-03-29T12:31:41Z</cp:lastPrinted>
  <dcterms:created xsi:type="dcterms:W3CDTF">2017-03-29T12:26:03Z</dcterms:created>
  <dcterms:modified xsi:type="dcterms:W3CDTF">2017-04-28T08:39:34Z</dcterms:modified>
</cp:coreProperties>
</file>